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благоустр (2)" sheetId="1" r:id="rId1"/>
  </sheets>
  <definedNames>
    <definedName name="_xlnm.Print_Area" localSheetId="0">'благоустр (2)'!$A$1:$N$26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<sst xmlns="http://schemas.openxmlformats.org/spreadsheetml/2006/main" count="29" uniqueCount="29">
  <si>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городского Совета</t>
  </si>
  <si>
    <t>Озеленение</t>
  </si>
  <si>
    <t>Праздничное оформление города</t>
  </si>
  <si>
    <t>ИТОГО</t>
  </si>
  <si>
    <t>от __________№______________</t>
  </si>
  <si>
    <t xml:space="preserve"> к решению городского Совета</t>
  </si>
  <si>
    <t>от 22.12.2005 № 5-28Р"</t>
  </si>
  <si>
    <t>"Приложение № 15</t>
  </si>
  <si>
    <t>Мероприятия по текущему содержанию тротуаров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</si>
  <si>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</si>
  <si>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</si>
  <si>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</si>
  <si>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Мероприятия по проведению новогодних праздников</t>
  </si>
  <si>
    <t>Мероприятия по содержанию и ремонту общественных туалетов</t>
  </si>
  <si>
    <t>МП "КБУ"</t>
  </si>
  <si>
    <t>МП "ЖКХ"</t>
  </si>
  <si>
    <t>МП "ГЖКУ"</t>
  </si>
  <si>
    <t>МП "ГЭС"</t>
  </si>
  <si>
    <t>Содержание, ремонт, капитальный ремонт дорог и сооружений на них</t>
  </si>
  <si>
    <t>Установка МАФ на территории ЗАТО Железногорск</t>
  </si>
  <si>
    <t>Раздел, подраздел 0408, целевая статья 315 00 00, вид расходов 365</t>
  </si>
  <si>
    <t>Раздел, подраздел 0502, целевая статья 351 00 00, вид расходов 412</t>
  </si>
  <si>
    <t>Сумма на 2006 год (тыс.руб.)</t>
  </si>
  <si>
    <t>Содержание полигона твердых бытовых отходов</t>
  </si>
  <si>
    <t>Целевое назначение субсидий</t>
  </si>
  <si>
    <t>в том числе субсидии муниципальным предприятиям</t>
  </si>
  <si>
    <t>Расходы бюджета ЗАТО Железногорск на благоустройство территорий ЗАТО Железногорск, содержание, ремонт дорог и сооружений на них, содержание полигона твердых бытовых отходов</t>
  </si>
  <si>
    <t>Работы по межеванию дороги Красноярск-Железногорск</t>
  </si>
  <si>
    <t>Приложение №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</si>
</sst>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9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.5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wrapText="1"/>
    </xf>
    <xf numFmtId="165" fontId="0" fillId="0" borderId="0" xfId="0" applyNumberFormat="1" applyAlignment="1">
      <alignment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5" zoomScaleNormal="85" workbookViewId="0" topLeftCell="A7">
      <selection activeCell="K28" sqref="K28"/>
    </sheetView>
  </sheetViews>
  <sheetFormatPr defaultColWidth="9.00390625" defaultRowHeight="12.75"/>
  <cols>
    <col min="1" max="1" width="3.625" style="0" customWidth="1"/>
    <col min="6" max="6" width="20.375" style="0" customWidth="1"/>
    <col min="7" max="7" width="12.00390625" style="0" hidden="1" customWidth="1"/>
    <col min="8" max="9" width="12.875" style="0" hidden="1" customWidth="1"/>
    <col min="10" max="11" width="13.25390625" style="0" customWidth="1"/>
    <col min="12" max="12" width="11.875" style="0" customWidth="1"/>
    <col min="13" max="13" width="11.75390625" style="0" customWidth="1"/>
    <col min="14" max="14" width="14.125" style="0" customWidth="1"/>
    <col min="16" max="16" width="15.75390625" style="0" customWidth="1"/>
  </cols>
  <sheetData>
    <row r="1" spans="2:13" ht="16.5" customHeight="1">
      <c r="B1" s="4"/>
      <c r="M1" s="23" t="s">
        <v>28</v>
      </c>
    </row>
    <row r="2" ht="15.75" customHeight="1">
      <c r="M2" s="23" t="s">
        <v>0</v>
      </c>
    </row>
    <row r="3" ht="18" customHeight="1">
      <c r="M3" s="23" t="s">
        <v>4</v>
      </c>
    </row>
    <row r="4" spans="10:13" ht="18" customHeight="1">
      <c r="J4" s="6"/>
      <c r="M4" s="6" t="s">
        <v>7</v>
      </c>
    </row>
    <row r="5" spans="10:13" ht="18" customHeight="1">
      <c r="J5" s="6"/>
      <c r="M5" s="6" t="s">
        <v>5</v>
      </c>
    </row>
    <row r="6" spans="10:13" ht="16.5" customHeight="1">
      <c r="J6" s="6"/>
      <c r="M6" s="6" t="s">
        <v>6</v>
      </c>
    </row>
    <row r="7" ht="16.5" customHeight="1"/>
    <row r="8" spans="2:14" ht="34.5" customHeight="1">
      <c r="B8" s="46" t="s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1" ht="18.75" customHeight="1">
      <c r="B9" s="11"/>
      <c r="C9" s="11"/>
      <c r="D9" s="11"/>
      <c r="E9" s="11"/>
      <c r="F9" s="11"/>
      <c r="G9" s="11"/>
      <c r="H9" s="11"/>
      <c r="I9" s="11"/>
      <c r="J9" s="2"/>
      <c r="K9" s="1"/>
    </row>
    <row r="10" spans="1:20" ht="19.5" customHeight="1">
      <c r="A10" s="33"/>
      <c r="B10" s="37" t="s">
        <v>24</v>
      </c>
      <c r="C10" s="37"/>
      <c r="D10" s="37"/>
      <c r="E10" s="37"/>
      <c r="F10" s="37"/>
      <c r="G10" s="29"/>
      <c r="H10" s="29"/>
      <c r="I10" s="29"/>
      <c r="J10" s="36" t="s">
        <v>22</v>
      </c>
      <c r="K10" s="49" t="s">
        <v>25</v>
      </c>
      <c r="L10" s="49"/>
      <c r="M10" s="49"/>
      <c r="N10" s="50"/>
      <c r="P10" s="27"/>
      <c r="Q10" s="27"/>
      <c r="R10" s="27"/>
      <c r="S10" s="27"/>
      <c r="T10" s="27"/>
    </row>
    <row r="11" spans="1:14" ht="30.75" customHeight="1">
      <c r="A11" s="33"/>
      <c r="B11" s="37"/>
      <c r="C11" s="37"/>
      <c r="D11" s="37"/>
      <c r="E11" s="37"/>
      <c r="F11" s="37"/>
      <c r="G11" s="29"/>
      <c r="H11" s="29"/>
      <c r="I11" s="29"/>
      <c r="J11" s="36"/>
      <c r="K11" s="19" t="s">
        <v>14</v>
      </c>
      <c r="L11" s="19" t="s">
        <v>15</v>
      </c>
      <c r="M11" s="19" t="s">
        <v>16</v>
      </c>
      <c r="N11" s="19" t="s">
        <v>17</v>
      </c>
    </row>
    <row r="12" spans="1:14" ht="29.25" customHeight="1">
      <c r="A12" s="7"/>
      <c r="B12" s="34" t="s">
        <v>20</v>
      </c>
      <c r="C12" s="35"/>
      <c r="D12" s="35"/>
      <c r="E12" s="35"/>
      <c r="F12" s="35"/>
      <c r="G12" s="22">
        <f>G13</f>
        <v>47566</v>
      </c>
      <c r="H12" s="22">
        <f>H13</f>
        <v>-350</v>
      </c>
      <c r="I12" s="22">
        <f>G12+H12</f>
        <v>47216</v>
      </c>
      <c r="J12" s="22">
        <f>J13</f>
        <v>47216</v>
      </c>
      <c r="K12" s="22">
        <f>K13</f>
        <v>18114.7</v>
      </c>
      <c r="L12" s="22">
        <f>L13</f>
        <v>296.1</v>
      </c>
      <c r="M12" s="22">
        <f>M13</f>
        <v>0</v>
      </c>
      <c r="N12" s="22">
        <f>N13</f>
        <v>0</v>
      </c>
    </row>
    <row r="13" spans="1:16" ht="30" customHeight="1">
      <c r="A13" s="12">
        <v>1</v>
      </c>
      <c r="B13" s="44" t="s">
        <v>18</v>
      </c>
      <c r="C13" s="44"/>
      <c r="D13" s="44"/>
      <c r="E13" s="44"/>
      <c r="F13" s="44"/>
      <c r="G13" s="20">
        <f>47566</f>
        <v>47566</v>
      </c>
      <c r="H13" s="12">
        <v>-350</v>
      </c>
      <c r="I13" s="20">
        <f>G13+H13</f>
        <v>47216</v>
      </c>
      <c r="J13" s="20">
        <f>47566-350</f>
        <v>47216</v>
      </c>
      <c r="K13" s="13">
        <f>20952.3-2487.6-350</f>
        <v>18114.7</v>
      </c>
      <c r="L13" s="13">
        <v>296.1</v>
      </c>
      <c r="M13" s="9"/>
      <c r="N13" s="5"/>
      <c r="P13" s="24"/>
    </row>
    <row r="14" spans="1:16" ht="31.5" customHeight="1">
      <c r="A14" s="12"/>
      <c r="B14" s="34" t="s">
        <v>21</v>
      </c>
      <c r="C14" s="35"/>
      <c r="D14" s="35"/>
      <c r="E14" s="35"/>
      <c r="F14" s="35"/>
      <c r="G14" s="21">
        <f>G15+G16+G17+G18+G19+G20+G21+G22+G23+G24+G25</f>
        <v>106488.00000000001</v>
      </c>
      <c r="H14" s="21">
        <f>H15+H16+H17+H18+H19+H20+H21+H22+H23+H24+H25</f>
        <v>398</v>
      </c>
      <c r="I14" s="22">
        <f>G14+H14</f>
        <v>106886.00000000001</v>
      </c>
      <c r="J14" s="21">
        <f>J15+J16+J17+J18+J19+J20+J21+J22+J23+J24+J25</f>
        <v>106886.00000000001</v>
      </c>
      <c r="K14" s="21">
        <f>K15+K16+K17+K18+K19+K20+K21+K22+K23+K24</f>
        <v>53418.899999999994</v>
      </c>
      <c r="L14" s="21">
        <f>L15+L16+L17+L18+L19+L20+L21+L22+L23+L24</f>
        <v>3920.2999999999997</v>
      </c>
      <c r="M14" s="21">
        <f>M15+M16+M17+M18+M19+M20+M21+M22+M23+M24</f>
        <v>180.6</v>
      </c>
      <c r="N14" s="21">
        <f>N15+N16+N17+N18+N19+N20+N21+N22+N23+N24</f>
        <v>9766.7</v>
      </c>
      <c r="P14" s="24"/>
    </row>
    <row r="15" spans="1:16" ht="21.75" customHeight="1">
      <c r="A15" s="14">
        <v>2</v>
      </c>
      <c r="B15" s="44" t="s">
        <v>8</v>
      </c>
      <c r="C15" s="44"/>
      <c r="D15" s="44"/>
      <c r="E15" s="44"/>
      <c r="F15" s="44"/>
      <c r="G15" s="20">
        <f>35338.3-100</f>
        <v>35238.3</v>
      </c>
      <c r="H15" s="12"/>
      <c r="I15" s="20">
        <f aca="true" t="shared" si="0" ref="I15:I25">G15+H15</f>
        <v>35238.3</v>
      </c>
      <c r="J15" s="20">
        <f>35338.3-100</f>
        <v>35238.3</v>
      </c>
      <c r="K15" s="15">
        <f>25260.4-1152-1900</f>
        <v>22208.4</v>
      </c>
      <c r="L15" s="15">
        <f>301.7-31.3</f>
        <v>270.4</v>
      </c>
      <c r="M15" s="10"/>
      <c r="N15" s="3"/>
      <c r="P15" s="25"/>
    </row>
    <row r="16" spans="1:16" ht="20.25" customHeight="1">
      <c r="A16" s="16">
        <v>3</v>
      </c>
      <c r="B16" s="47" t="s">
        <v>1</v>
      </c>
      <c r="C16" s="48"/>
      <c r="D16" s="48"/>
      <c r="E16" s="48"/>
      <c r="F16" s="48"/>
      <c r="G16" s="20">
        <f>20371.4</f>
        <v>20371.4</v>
      </c>
      <c r="H16" s="30">
        <v>-570</v>
      </c>
      <c r="I16" s="20">
        <f t="shared" si="0"/>
        <v>19801.4</v>
      </c>
      <c r="J16" s="20">
        <f>20371.4-200-370</f>
        <v>19801.4</v>
      </c>
      <c r="K16" s="15">
        <f>17085.4-590.5-200</f>
        <v>16294.900000000001</v>
      </c>
      <c r="L16" s="15">
        <v>1070.2</v>
      </c>
      <c r="M16" s="10"/>
      <c r="N16" s="3"/>
      <c r="P16" s="25"/>
    </row>
    <row r="17" spans="1:16" ht="24" customHeight="1">
      <c r="A17" s="16">
        <v>4</v>
      </c>
      <c r="B17" s="47" t="s">
        <v>9</v>
      </c>
      <c r="C17" s="48"/>
      <c r="D17" s="48"/>
      <c r="E17" s="48"/>
      <c r="F17" s="48"/>
      <c r="G17" s="20">
        <f>15127.2+2366.7</f>
        <v>17493.9</v>
      </c>
      <c r="H17" s="30">
        <v>-200</v>
      </c>
      <c r="I17" s="20">
        <f t="shared" si="0"/>
        <v>17293.9</v>
      </c>
      <c r="J17" s="20">
        <f>15127.2+2366.7-200</f>
        <v>17293.9</v>
      </c>
      <c r="K17" s="15"/>
      <c r="L17" s="15"/>
      <c r="M17" s="10"/>
      <c r="N17" s="10">
        <f>7600+2366.7-200</f>
        <v>9766.7</v>
      </c>
      <c r="P17" s="25"/>
    </row>
    <row r="18" spans="1:16" ht="24" customHeight="1">
      <c r="A18" s="16">
        <v>5</v>
      </c>
      <c r="B18" s="41" t="s">
        <v>10</v>
      </c>
      <c r="C18" s="42"/>
      <c r="D18" s="42"/>
      <c r="E18" s="42"/>
      <c r="F18" s="42"/>
      <c r="G18" s="20">
        <f>5910.8</f>
        <v>5910.8</v>
      </c>
      <c r="H18" s="30">
        <v>-130</v>
      </c>
      <c r="I18" s="20">
        <f t="shared" si="0"/>
        <v>5780.8</v>
      </c>
      <c r="J18" s="20">
        <f>5910.8-130</f>
        <v>5780.8</v>
      </c>
      <c r="K18" s="15">
        <f>4493.9-171.7-130</f>
        <v>4192.2</v>
      </c>
      <c r="L18" s="15">
        <f>546.6-149.1</f>
        <v>397.5</v>
      </c>
      <c r="M18" s="10"/>
      <c r="N18" s="3"/>
      <c r="P18" s="25"/>
    </row>
    <row r="19" spans="1:16" ht="21" customHeight="1">
      <c r="A19" s="16">
        <v>6</v>
      </c>
      <c r="B19" s="41" t="s">
        <v>11</v>
      </c>
      <c r="C19" s="42"/>
      <c r="D19" s="42"/>
      <c r="E19" s="42"/>
      <c r="F19" s="42"/>
      <c r="G19" s="20">
        <v>8308.9</v>
      </c>
      <c r="H19" s="30"/>
      <c r="I19" s="20">
        <f t="shared" si="0"/>
        <v>8308.9</v>
      </c>
      <c r="J19" s="20">
        <v>8308.9</v>
      </c>
      <c r="K19" s="15">
        <f>7105.2-356</f>
        <v>6749.2</v>
      </c>
      <c r="L19" s="15">
        <v>152.6</v>
      </c>
      <c r="M19" s="10"/>
      <c r="N19" s="3"/>
      <c r="P19" s="25"/>
    </row>
    <row r="20" spans="1:16" ht="26.25" customHeight="1">
      <c r="A20" s="16">
        <v>7</v>
      </c>
      <c r="B20" s="39" t="s">
        <v>12</v>
      </c>
      <c r="C20" s="40"/>
      <c r="D20" s="40"/>
      <c r="E20" s="40"/>
      <c r="F20" s="43"/>
      <c r="G20" s="20">
        <v>4457.3</v>
      </c>
      <c r="H20" s="31"/>
      <c r="I20" s="20">
        <f t="shared" si="0"/>
        <v>4457.3</v>
      </c>
      <c r="J20" s="20">
        <v>4457.3</v>
      </c>
      <c r="K20" s="15">
        <v>510</v>
      </c>
      <c r="L20" s="15">
        <v>376.5</v>
      </c>
      <c r="M20" s="10"/>
      <c r="N20" s="3"/>
      <c r="P20" s="25"/>
    </row>
    <row r="21" spans="1:16" ht="22.5" customHeight="1">
      <c r="A21" s="16">
        <v>8</v>
      </c>
      <c r="B21" s="41" t="s">
        <v>2</v>
      </c>
      <c r="C21" s="42"/>
      <c r="D21" s="42"/>
      <c r="E21" s="42"/>
      <c r="F21" s="42"/>
      <c r="G21" s="20">
        <f>1782.5-1367.3</f>
        <v>415.20000000000005</v>
      </c>
      <c r="H21" s="30"/>
      <c r="I21" s="20">
        <f t="shared" si="0"/>
        <v>415.20000000000005</v>
      </c>
      <c r="J21" s="20">
        <f>1782.5-1367.3</f>
        <v>415.20000000000005</v>
      </c>
      <c r="K21" s="15">
        <v>148.1</v>
      </c>
      <c r="L21" s="15">
        <v>20</v>
      </c>
      <c r="M21" s="10"/>
      <c r="N21" s="3"/>
      <c r="P21" s="25"/>
    </row>
    <row r="22" spans="1:16" ht="28.5" customHeight="1">
      <c r="A22" s="16">
        <v>9</v>
      </c>
      <c r="B22" s="39" t="s">
        <v>13</v>
      </c>
      <c r="C22" s="40"/>
      <c r="D22" s="40"/>
      <c r="E22" s="40"/>
      <c r="F22" s="40"/>
      <c r="G22" s="20">
        <f>850</f>
        <v>850</v>
      </c>
      <c r="H22" s="32">
        <v>-56</v>
      </c>
      <c r="I22" s="20">
        <f t="shared" si="0"/>
        <v>794</v>
      </c>
      <c r="J22" s="20">
        <f>850-56</f>
        <v>794</v>
      </c>
      <c r="K22" s="15"/>
      <c r="L22" s="15"/>
      <c r="M22" s="10">
        <v>180.6</v>
      </c>
      <c r="N22" s="3"/>
      <c r="P22" s="25"/>
    </row>
    <row r="23" spans="1:16" ht="22.5" customHeight="1">
      <c r="A23" s="16">
        <v>10</v>
      </c>
      <c r="B23" s="41" t="s">
        <v>19</v>
      </c>
      <c r="C23" s="45"/>
      <c r="D23" s="45"/>
      <c r="E23" s="45"/>
      <c r="F23" s="45"/>
      <c r="G23" s="20">
        <f>6737-999.4</f>
        <v>5737.6</v>
      </c>
      <c r="H23" s="30">
        <v>-620</v>
      </c>
      <c r="I23" s="20">
        <f t="shared" si="0"/>
        <v>5117.6</v>
      </c>
      <c r="J23" s="20">
        <f>6737-999.4-620</f>
        <v>5117.6</v>
      </c>
      <c r="K23" s="15"/>
      <c r="L23" s="15"/>
      <c r="M23" s="10"/>
      <c r="N23" s="3"/>
      <c r="P23" s="25"/>
    </row>
    <row r="24" spans="1:16" ht="21.75" customHeight="1">
      <c r="A24" s="16">
        <v>11</v>
      </c>
      <c r="B24" s="44" t="s">
        <v>23</v>
      </c>
      <c r="C24" s="44"/>
      <c r="D24" s="44"/>
      <c r="E24" s="44"/>
      <c r="F24" s="44"/>
      <c r="G24" s="20">
        <f>7704.6</f>
        <v>7704.6</v>
      </c>
      <c r="H24" s="12">
        <v>-1050</v>
      </c>
      <c r="I24" s="20">
        <f t="shared" si="0"/>
        <v>6654.6</v>
      </c>
      <c r="J24" s="20">
        <f>7704.6-860.4-189.6</f>
        <v>6654.6</v>
      </c>
      <c r="K24" s="15">
        <f>4176.5-860.4</f>
        <v>3316.1</v>
      </c>
      <c r="L24" s="15">
        <v>1633.1</v>
      </c>
      <c r="M24" s="10"/>
      <c r="N24" s="3"/>
      <c r="P24" s="25"/>
    </row>
    <row r="25" spans="1:16" ht="21.75" customHeight="1">
      <c r="A25" s="16">
        <v>12</v>
      </c>
      <c r="B25" s="44" t="s">
        <v>27</v>
      </c>
      <c r="C25" s="44"/>
      <c r="D25" s="44"/>
      <c r="E25" s="44"/>
      <c r="F25" s="44"/>
      <c r="G25" s="20"/>
      <c r="H25" s="12">
        <v>3024</v>
      </c>
      <c r="I25" s="20">
        <f t="shared" si="0"/>
        <v>3024</v>
      </c>
      <c r="J25" s="20">
        <v>3024</v>
      </c>
      <c r="K25" s="15"/>
      <c r="L25" s="15"/>
      <c r="M25" s="10"/>
      <c r="N25" s="3"/>
      <c r="P25" s="25"/>
    </row>
    <row r="26" spans="1:16" ht="21" customHeight="1">
      <c r="A26" s="17"/>
      <c r="B26" s="38" t="s">
        <v>3</v>
      </c>
      <c r="C26" s="38"/>
      <c r="D26" s="38"/>
      <c r="E26" s="38"/>
      <c r="F26" s="38"/>
      <c r="G26" s="18">
        <f>G12+G14</f>
        <v>154054</v>
      </c>
      <c r="H26" s="18">
        <f>H12+H14</f>
        <v>48</v>
      </c>
      <c r="I26" s="18">
        <f>G26+H26</f>
        <v>154102</v>
      </c>
      <c r="J26" s="18">
        <f>J12+J14</f>
        <v>154102</v>
      </c>
      <c r="K26" s="18">
        <f>SUM(K13:K24)-K14</f>
        <v>71533.6</v>
      </c>
      <c r="L26" s="18">
        <f>SUM(L13:L24)-L14</f>
        <v>4216.4</v>
      </c>
      <c r="M26" s="18">
        <f>SUM(M13:M24)-M14</f>
        <v>180.6</v>
      </c>
      <c r="N26" s="18">
        <f>SUM(N13:N24)-N14</f>
        <v>9766.7</v>
      </c>
      <c r="P26" s="26"/>
    </row>
    <row r="27" spans="10:11" ht="12.75">
      <c r="J27" s="8"/>
      <c r="K27" s="28"/>
    </row>
    <row r="32" ht="12.75" customHeight="1">
      <c r="K32">
        <v>94275.9</v>
      </c>
    </row>
    <row r="33" ht="14.25" customHeight="1">
      <c r="K33">
        <v>89693.7</v>
      </c>
    </row>
    <row r="34" ht="12.75">
      <c r="K34">
        <f>K32-K33</f>
        <v>4582.199999999997</v>
      </c>
    </row>
  </sheetData>
  <mergeCells count="20">
    <mergeCell ref="B8:N8"/>
    <mergeCell ref="B21:F21"/>
    <mergeCell ref="B15:F15"/>
    <mergeCell ref="B17:F17"/>
    <mergeCell ref="B18:F18"/>
    <mergeCell ref="B13:F13"/>
    <mergeCell ref="B16:F16"/>
    <mergeCell ref="B12:F12"/>
    <mergeCell ref="K10:N10"/>
    <mergeCell ref="B26:F26"/>
    <mergeCell ref="B22:F22"/>
    <mergeCell ref="B19:F19"/>
    <mergeCell ref="B20:F20"/>
    <mergeCell ref="B24:F24"/>
    <mergeCell ref="B23:F23"/>
    <mergeCell ref="B25:F25"/>
    <mergeCell ref="A10:A11"/>
    <mergeCell ref="B14:F14"/>
    <mergeCell ref="J10:J11"/>
    <mergeCell ref="B10:F11"/>
  </mergeCells>
  <printOptions/>
  <pageMargins left="0.984251968503937" right="0" top="0" bottom="0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Kiykova</cp:lastModifiedBy>
  <cp:lastPrinted>2006-12-11T11:01:33Z</cp:lastPrinted>
  <dcterms:created xsi:type="dcterms:W3CDTF">2001-10-26T09:05:57Z</dcterms:created>
  <dcterms:modified xsi:type="dcterms:W3CDTF">2006-12-12T03:42:05Z</dcterms:modified>
  <cp:category/>
  <cp:version/>
  <cp:contentType/>
  <cp:contentStatus/>
</cp:coreProperties>
</file>