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 9 " sheetId="1" r:id="rId1"/>
  </sheets>
  <externalReferences>
    <externalReference r:id="rId4"/>
  </externalReferences>
  <definedNames>
    <definedName name="_xlnm.Print_Area" localSheetId="0">'прил № 9 '!$A$1:$L$27</definedName>
  </definedNames>
  <calcPr fullCalcOnLoad="1" fullPrecision="0"/>
</workbook>
</file>

<file path=xl/sharedStrings.xml><?xml version="1.0" encoding="utf-8"?>
<sst xmlns="http://schemas.openxmlformats.org/spreadsheetml/2006/main" count="60" uniqueCount="49">
  <si>
    <t>Наименование  расходов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</si>
  <si>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</si>
  <si>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</si>
  <si>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</si>
  <si>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</si>
  <si>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</si>
  <si>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>Дошкольное образование</t>
  </si>
  <si>
    <t>Общее образование</t>
  </si>
  <si>
    <t>327</t>
  </si>
  <si>
    <t>Отдел по землепользованию администрации ЗАТО г. Железногорск</t>
  </si>
  <si>
    <t>0302</t>
  </si>
  <si>
    <t>0300</t>
  </si>
  <si>
    <t>0400</t>
  </si>
  <si>
    <t>Национальная экономика</t>
  </si>
  <si>
    <t>0700</t>
  </si>
  <si>
    <t>0701</t>
  </si>
  <si>
    <t>0702</t>
  </si>
  <si>
    <t>1000</t>
  </si>
  <si>
    <t>1003</t>
  </si>
  <si>
    <t>КВР</t>
  </si>
  <si>
    <t>КФСР</t>
  </si>
  <si>
    <t>Другие вопросы в области национальной экономики</t>
  </si>
  <si>
    <t>0411</t>
  </si>
  <si>
    <t>406</t>
  </si>
  <si>
    <t>202 00 00</t>
  </si>
  <si>
    <t>340 00 00</t>
  </si>
  <si>
    <t>МУ "УКС" (капитальный ремонт)</t>
  </si>
  <si>
    <t>420 00 00</t>
  </si>
  <si>
    <t xml:space="preserve"> расходы на 2005 год, тыс.руб.</t>
  </si>
  <si>
    <t>вещевое довольствие</t>
  </si>
  <si>
    <t>обеспечение функционирования органов в сфере национальной безопасности и правоохранительной деятельности</t>
  </si>
  <si>
    <t>Управление внутренних дел ЗАТО г. Железногорск  всего, в том числе:</t>
  </si>
  <si>
    <t>Социальное обеспечение населения</t>
  </si>
  <si>
    <t xml:space="preserve">Национальная безопасность и правоохранительная деятельность </t>
  </si>
  <si>
    <t>вносимые изменения</t>
  </si>
  <si>
    <t>увеличение расходов за счет доходов от предпринимательской деятельности</t>
  </si>
  <si>
    <t xml:space="preserve"> расходы на 2006 год, тыс.руб.</t>
  </si>
  <si>
    <t>424 00 10</t>
  </si>
  <si>
    <t>Управление образования администрации ЗАТО г.Железногорск (расходы за счет субвенции на реализацию Закона "О наделении органов местного самоуправления городов Железногорск, Зеленогорск, Красноярск и Норильск государственными полномочиями по решению вопросов социальной поддержки детей-сирот и детей, оставшихся без попечения родителей")</t>
  </si>
  <si>
    <t xml:space="preserve"> вносимые изменения</t>
  </si>
  <si>
    <t xml:space="preserve">МОУ "Детский дом" </t>
  </si>
  <si>
    <t xml:space="preserve">Управление социальной защиты населения администрации ЗАТО Железногорск </t>
  </si>
  <si>
    <t>к решению Совета депутатов</t>
  </si>
  <si>
    <t>Исполнение средств бюджета ЗАТО Железногорск на погашение кредиторской задолженности в пределах бюджетных ассигнований 2005 года по бюджетополучателям в 2006 году</t>
  </si>
  <si>
    <t>Исполнение за 2006 год</t>
  </si>
  <si>
    <t xml:space="preserve">Остаток </t>
  </si>
  <si>
    <t>Приложение № 6</t>
  </si>
  <si>
    <t>514 00 50</t>
  </si>
  <si>
    <t>от31.05.2007 №26-161Р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</si>
</sst>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6" fillId="0" borderId="2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89" fontId="4" fillId="0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6" fillId="0" borderId="2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%20&#8470;5%20(2006)%20(19.01.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5"/>
    </sheetNames>
    <sheetDataSet>
      <sheetData sheetId="0">
        <row r="330">
          <cell r="N330">
            <v>13724.7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showGridLines="0" tabSelected="1" zoomScale="70" zoomScaleNormal="70" zoomScaleSheetLayoutView="75" workbookViewId="0" topLeftCell="A1">
      <pane ySplit="9" topLeftCell="BM16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6.8515625" style="0" customWidth="1"/>
    <col min="2" max="2" width="49.421875" style="0" customWidth="1"/>
    <col min="3" max="3" width="12.00390625" style="0" customWidth="1"/>
    <col min="4" max="4" width="6.57421875" style="0" customWidth="1"/>
    <col min="5" max="5" width="23.57421875" style="0" hidden="1" customWidth="1"/>
    <col min="6" max="6" width="20.57421875" style="0" hidden="1" customWidth="1"/>
    <col min="7" max="7" width="22.421875" style="0" hidden="1" customWidth="1"/>
    <col min="8" max="8" width="33.00390625" style="0" hidden="1" customWidth="1"/>
    <col min="9" max="9" width="23.00390625" style="0" hidden="1" customWidth="1"/>
    <col min="10" max="10" width="18.140625" style="0" customWidth="1"/>
    <col min="11" max="11" width="15.421875" style="0" customWidth="1"/>
    <col min="12" max="12" width="13.140625" style="0" bestFit="1" customWidth="1"/>
    <col min="13" max="13" width="13.00390625" style="0" bestFit="1" customWidth="1"/>
    <col min="15" max="15" width="13.140625" style="0" bestFit="1" customWidth="1"/>
  </cols>
  <sheetData>
    <row r="1" spans="1:12" ht="16.5" customHeight="1">
      <c r="A1" s="25"/>
      <c r="B1" s="25"/>
      <c r="D1" s="25"/>
      <c r="E1" s="2"/>
      <c r="F1" s="2"/>
      <c r="G1" s="2"/>
      <c r="H1" s="2"/>
      <c r="I1" s="2"/>
      <c r="J1" s="26" t="s">
        <v>46</v>
      </c>
      <c r="K1" s="2"/>
      <c r="L1" s="2"/>
    </row>
    <row r="2" spans="2:12" ht="16.5">
      <c r="B2" s="17"/>
      <c r="D2" s="17"/>
      <c r="E2" s="2"/>
      <c r="F2" s="2"/>
      <c r="G2" s="2"/>
      <c r="H2" s="2"/>
      <c r="I2" s="2"/>
      <c r="J2" s="26" t="s">
        <v>42</v>
      </c>
      <c r="K2" s="2"/>
      <c r="L2" s="2"/>
    </row>
    <row r="3" spans="1:12" ht="16.5">
      <c r="A3" s="25"/>
      <c r="B3" s="25"/>
      <c r="D3" s="25"/>
      <c r="E3" s="2"/>
      <c r="F3" s="2"/>
      <c r="G3" s="2"/>
      <c r="H3" s="2"/>
      <c r="I3" s="2"/>
      <c r="J3" s="26" t="s">
        <v>48</v>
      </c>
      <c r="K3" s="2"/>
      <c r="L3" s="2"/>
    </row>
    <row r="4" spans="1:12" ht="16.5">
      <c r="A4" s="2"/>
      <c r="B4" s="2"/>
      <c r="C4" s="26"/>
      <c r="D4" s="2"/>
      <c r="E4" s="2"/>
      <c r="F4" s="2"/>
      <c r="G4" s="2"/>
      <c r="H4" s="2"/>
      <c r="I4" s="2"/>
      <c r="J4" s="2"/>
      <c r="K4" s="2"/>
      <c r="L4" s="2"/>
    </row>
    <row r="5" spans="1:12" ht="44.25" customHeight="1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9.5" customHeight="1">
      <c r="A6" s="28"/>
      <c r="B6" s="29"/>
      <c r="C6" s="29"/>
      <c r="D6" s="29"/>
      <c r="E6" s="29"/>
      <c r="F6" s="2"/>
      <c r="G6" s="2"/>
      <c r="H6" s="2"/>
      <c r="I6" s="2"/>
      <c r="J6" s="2"/>
      <c r="K6" s="2"/>
      <c r="L6" s="2"/>
    </row>
    <row r="7" spans="1:12" ht="13.5" customHeight="1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>
      <c r="A8" s="45" t="s">
        <v>20</v>
      </c>
      <c r="B8" s="34" t="s">
        <v>0</v>
      </c>
      <c r="C8" s="34" t="s">
        <v>4</v>
      </c>
      <c r="D8" s="34" t="s">
        <v>19</v>
      </c>
      <c r="E8" s="40" t="s">
        <v>28</v>
      </c>
      <c r="F8" s="40" t="s">
        <v>35</v>
      </c>
      <c r="G8" s="40" t="s">
        <v>34</v>
      </c>
      <c r="H8" s="40" t="s">
        <v>36</v>
      </c>
      <c r="I8" s="40" t="s">
        <v>39</v>
      </c>
      <c r="J8" s="34" t="s">
        <v>36</v>
      </c>
      <c r="K8" s="38" t="s">
        <v>44</v>
      </c>
      <c r="L8" s="38" t="s">
        <v>45</v>
      </c>
    </row>
    <row r="9" spans="1:12" ht="52.5" customHeight="1">
      <c r="A9" s="36"/>
      <c r="B9" s="36"/>
      <c r="C9" s="35"/>
      <c r="D9" s="35"/>
      <c r="E9" s="41"/>
      <c r="F9" s="43"/>
      <c r="G9" s="44"/>
      <c r="H9" s="41"/>
      <c r="I9" s="41"/>
      <c r="J9" s="42"/>
      <c r="K9" s="39"/>
      <c r="L9" s="39"/>
    </row>
    <row r="10" spans="1:12" ht="34.5" customHeight="1">
      <c r="A10" s="22" t="s">
        <v>11</v>
      </c>
      <c r="B10" s="19" t="s">
        <v>33</v>
      </c>
      <c r="C10" s="20"/>
      <c r="D10" s="20"/>
      <c r="E10" s="21" t="e">
        <f>E11+#REF!+#REF!</f>
        <v>#REF!</v>
      </c>
      <c r="F10" s="21" t="e">
        <f>F11+#REF!+#REF!</f>
        <v>#REF!</v>
      </c>
      <c r="G10" s="21" t="e">
        <f>G11+#REF!+#REF!</f>
        <v>#REF!</v>
      </c>
      <c r="H10" s="21" t="e">
        <f>H11+#REF!</f>
        <v>#REF!</v>
      </c>
      <c r="I10" s="21" t="e">
        <f>I11+#REF!</f>
        <v>#REF!</v>
      </c>
      <c r="J10" s="21">
        <f aca="true" t="shared" si="0" ref="J10:L11">J11</f>
        <v>1167.813</v>
      </c>
      <c r="K10" s="21">
        <f t="shared" si="0"/>
        <v>1167.813</v>
      </c>
      <c r="L10" s="21">
        <f t="shared" si="0"/>
        <v>0</v>
      </c>
    </row>
    <row r="11" spans="1:12" ht="24" customHeight="1">
      <c r="A11" s="8" t="s">
        <v>10</v>
      </c>
      <c r="B11" s="11" t="s">
        <v>5</v>
      </c>
      <c r="C11" s="7"/>
      <c r="D11" s="7"/>
      <c r="E11" s="14" t="e">
        <f>E12+#REF!+#REF!+#REF!</f>
        <v>#REF!</v>
      </c>
      <c r="F11" s="14" t="e">
        <f>F12+#REF!+#REF!+#REF!</f>
        <v>#REF!</v>
      </c>
      <c r="G11" s="14" t="e">
        <f>G12+#REF!+#REF!+#REF!</f>
        <v>#REF!</v>
      </c>
      <c r="H11" s="14" t="e">
        <f>H12+#REF!+#REF!</f>
        <v>#REF!</v>
      </c>
      <c r="I11" s="14"/>
      <c r="J11" s="14">
        <f t="shared" si="0"/>
        <v>1167.813</v>
      </c>
      <c r="K11" s="14">
        <f t="shared" si="0"/>
        <v>1167.813</v>
      </c>
      <c r="L11" s="14">
        <f t="shared" si="0"/>
        <v>0</v>
      </c>
    </row>
    <row r="12" spans="1:12" ht="36" customHeight="1">
      <c r="A12" s="8" t="s">
        <v>10</v>
      </c>
      <c r="B12" s="11" t="s">
        <v>31</v>
      </c>
      <c r="C12" s="6"/>
      <c r="D12" s="6"/>
      <c r="E12" s="14" t="e">
        <f>E13+#REF!+#REF!+#REF!+E14+#REF!</f>
        <v>#REF!</v>
      </c>
      <c r="F12" s="14" t="e">
        <f>F13+#REF!+#REF!+#REF!+F14+#REF!</f>
        <v>#REF!</v>
      </c>
      <c r="G12" s="14" t="e">
        <f>G13+#REF!+#REF!+#REF!+G14+#REF!</f>
        <v>#REF!</v>
      </c>
      <c r="H12" s="14" t="e">
        <f>H13+#REF!+#REF!+#REF!+H14+#REF!</f>
        <v>#REF!</v>
      </c>
      <c r="I12" s="14"/>
      <c r="J12" s="14">
        <f>J13+J14</f>
        <v>1167.813</v>
      </c>
      <c r="K12" s="14">
        <f>K13+K14</f>
        <v>1167.813</v>
      </c>
      <c r="L12" s="14">
        <f>L13+L14</f>
        <v>0</v>
      </c>
    </row>
    <row r="13" spans="1:12" ht="32.25" customHeight="1">
      <c r="A13" s="8" t="s">
        <v>10</v>
      </c>
      <c r="B13" s="11" t="s">
        <v>29</v>
      </c>
      <c r="C13" s="6" t="s">
        <v>24</v>
      </c>
      <c r="D13" s="6">
        <v>220</v>
      </c>
      <c r="E13" s="14">
        <v>1454.226</v>
      </c>
      <c r="F13" s="14"/>
      <c r="G13" s="14"/>
      <c r="H13" s="14">
        <v>1708.3</v>
      </c>
      <c r="I13" s="14"/>
      <c r="J13" s="14">
        <v>710.433</v>
      </c>
      <c r="K13" s="14">
        <v>710.433</v>
      </c>
      <c r="L13" s="31">
        <f>J13-K13</f>
        <v>0</v>
      </c>
    </row>
    <row r="14" spans="1:12" ht="51" customHeight="1">
      <c r="A14" s="8" t="s">
        <v>10</v>
      </c>
      <c r="B14" s="11" t="s">
        <v>30</v>
      </c>
      <c r="C14" s="6" t="s">
        <v>24</v>
      </c>
      <c r="D14" s="6">
        <v>253</v>
      </c>
      <c r="E14" s="14">
        <v>28912.54801</v>
      </c>
      <c r="F14" s="14"/>
      <c r="G14" s="14"/>
      <c r="H14" s="14">
        <v>28821.6</v>
      </c>
      <c r="I14" s="14"/>
      <c r="J14" s="14">
        <v>457.38</v>
      </c>
      <c r="K14" s="14">
        <v>457.38</v>
      </c>
      <c r="L14" s="31">
        <f>J14-K14</f>
        <v>0</v>
      </c>
    </row>
    <row r="15" spans="1:12" ht="31.5" customHeight="1">
      <c r="A15" s="22" t="s">
        <v>12</v>
      </c>
      <c r="B15" s="19" t="s">
        <v>13</v>
      </c>
      <c r="C15" s="20"/>
      <c r="D15" s="20"/>
      <c r="E15" s="21" t="e">
        <f>#REF!+#REF!+#REF!+E16</f>
        <v>#REF!</v>
      </c>
      <c r="F15" s="21" t="e">
        <f>#REF!+#REF!+#REF!+F16</f>
        <v>#REF!</v>
      </c>
      <c r="G15" s="21" t="e">
        <f>#REF!+#REF!+#REF!+G16</f>
        <v>#REF!</v>
      </c>
      <c r="H15" s="21" t="e">
        <f>+#REF!+#REF!+H16</f>
        <v>#REF!</v>
      </c>
      <c r="I15" s="21" t="e">
        <f>+#REF!+#REF!+I16</f>
        <v>#REF!</v>
      </c>
      <c r="J15" s="21">
        <f aca="true" t="shared" si="1" ref="J15:L16">J16</f>
        <v>4554.30901</v>
      </c>
      <c r="K15" s="21">
        <f t="shared" si="1"/>
        <v>4554.30901</v>
      </c>
      <c r="L15" s="21">
        <f t="shared" si="1"/>
        <v>0</v>
      </c>
    </row>
    <row r="16" spans="1:12" ht="26.25" customHeight="1">
      <c r="A16" s="8" t="s">
        <v>22</v>
      </c>
      <c r="B16" s="9" t="s">
        <v>21</v>
      </c>
      <c r="C16" s="7"/>
      <c r="D16" s="13"/>
      <c r="E16" s="14" t="e">
        <f>#REF!+#REF!+#REF!+#REF!+#REF!+#REF!</f>
        <v>#REF!</v>
      </c>
      <c r="F16" s="14" t="e">
        <f>#REF!+#REF!+#REF!+#REF!+#REF!+#REF!</f>
        <v>#REF!</v>
      </c>
      <c r="G16" s="14" t="e">
        <f>#REF!+#REF!+#REF!+#REF!+#REF!+#REF!</f>
        <v>#REF!</v>
      </c>
      <c r="H16" s="14" t="e">
        <f>#REF!+#REF!+#REF!+H17</f>
        <v>#REF!</v>
      </c>
      <c r="I16" s="14" t="e">
        <f>#REF!+#REF!+#REF!+I17</f>
        <v>#REF!</v>
      </c>
      <c r="J16" s="14">
        <f t="shared" si="1"/>
        <v>4554.30901</v>
      </c>
      <c r="K16" s="14">
        <f t="shared" si="1"/>
        <v>4554.30901</v>
      </c>
      <c r="L16" s="14">
        <f t="shared" si="1"/>
        <v>0</v>
      </c>
    </row>
    <row r="17" spans="1:12" s="16" customFormat="1" ht="35.25" customHeight="1">
      <c r="A17" s="8" t="s">
        <v>22</v>
      </c>
      <c r="B17" s="11" t="s">
        <v>9</v>
      </c>
      <c r="C17" s="12" t="s">
        <v>25</v>
      </c>
      <c r="D17" s="10" t="s">
        <v>23</v>
      </c>
      <c r="E17" s="14">
        <v>1639.743</v>
      </c>
      <c r="F17" s="14"/>
      <c r="G17" s="14"/>
      <c r="H17" s="14">
        <v>3500</v>
      </c>
      <c r="I17" s="14"/>
      <c r="J17" s="14">
        <v>4554.30901</v>
      </c>
      <c r="K17" s="14">
        <v>4554.30901</v>
      </c>
      <c r="L17" s="31">
        <f>J17-K17</f>
        <v>0</v>
      </c>
    </row>
    <row r="18" spans="1:12" ht="15.75">
      <c r="A18" s="22" t="s">
        <v>14</v>
      </c>
      <c r="B18" s="19" t="s">
        <v>1</v>
      </c>
      <c r="C18" s="20"/>
      <c r="D18" s="20"/>
      <c r="E18" s="21" t="e">
        <f>E19+E21+#REF!+#REF!</f>
        <v>#REF!</v>
      </c>
      <c r="F18" s="21" t="e">
        <f>F19+F21+#REF!+#REF!</f>
        <v>#REF!</v>
      </c>
      <c r="G18" s="21" t="e">
        <f>G19+G21+#REF!+#REF!</f>
        <v>#REF!</v>
      </c>
      <c r="H18" s="21" t="e">
        <f>H19+H21+#REF!+#REF!</f>
        <v>#REF!</v>
      </c>
      <c r="I18" s="21" t="e">
        <f>I19+I21+#REF!+#REF!</f>
        <v>#REF!</v>
      </c>
      <c r="J18" s="21">
        <f>J19+J21</f>
        <v>623.773</v>
      </c>
      <c r="K18" s="21">
        <f>K19+K21</f>
        <v>623.773</v>
      </c>
      <c r="L18" s="21">
        <f>L19+L21</f>
        <v>0</v>
      </c>
    </row>
    <row r="19" spans="1:12" ht="21" customHeight="1">
      <c r="A19" s="8" t="s">
        <v>15</v>
      </c>
      <c r="B19" s="11" t="s">
        <v>6</v>
      </c>
      <c r="C19" s="5"/>
      <c r="D19" s="5"/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>
        <f>J20</f>
        <v>605.648</v>
      </c>
      <c r="K19" s="14">
        <f>K20</f>
        <v>605.648</v>
      </c>
      <c r="L19" s="14">
        <f>L20</f>
        <v>0</v>
      </c>
    </row>
    <row r="20" spans="1:12" ht="39" customHeight="1">
      <c r="A20" s="8" t="s">
        <v>15</v>
      </c>
      <c r="B20" s="9" t="s">
        <v>26</v>
      </c>
      <c r="C20" s="5" t="s">
        <v>27</v>
      </c>
      <c r="D20" s="6" t="s">
        <v>8</v>
      </c>
      <c r="E20" s="14">
        <v>5300</v>
      </c>
      <c r="F20" s="14"/>
      <c r="G20" s="14"/>
      <c r="H20" s="14">
        <v>15350</v>
      </c>
      <c r="I20" s="14"/>
      <c r="J20" s="14">
        <v>605.648</v>
      </c>
      <c r="K20" s="14">
        <v>605.648</v>
      </c>
      <c r="L20" s="31">
        <f>J20-K20</f>
        <v>0</v>
      </c>
    </row>
    <row r="21" spans="1:12" ht="18" customHeight="1">
      <c r="A21" s="8" t="s">
        <v>16</v>
      </c>
      <c r="B21" s="9" t="s">
        <v>7</v>
      </c>
      <c r="C21" s="6"/>
      <c r="D21" s="6"/>
      <c r="E21" s="14" t="e">
        <f>#REF!+#REF!+#REF!+#REF!+#REF!+#REF!+#REF!+#REF!+#REF!</f>
        <v>#REF!</v>
      </c>
      <c r="F21" s="14" t="e">
        <f>#REF!+#REF!+#REF!+#REF!+#REF!+#REF!+#REF!+#REF!+#REF!</f>
        <v>#REF!</v>
      </c>
      <c r="G21" s="14" t="e">
        <f>#REF!+#REF!+#REF!+#REF!+#REF!+#REF!+#REF!+#REF!+#REF!+#REF!</f>
        <v>#REF!</v>
      </c>
      <c r="H21" s="14" t="e">
        <f>#REF!+#REF!+#REF!+#REF!+#REF!+#REF!+#REF!+H22</f>
        <v>#REF!</v>
      </c>
      <c r="I21" s="14" t="e">
        <f>#REF!+#REF!+#REF!+#REF!+#REF!+#REF!+#REF!+I22</f>
        <v>#REF!</v>
      </c>
      <c r="J21" s="14">
        <f>J22</f>
        <v>18.125</v>
      </c>
      <c r="K21" s="14">
        <f>K22</f>
        <v>18.125</v>
      </c>
      <c r="L21" s="14">
        <f>L22</f>
        <v>0</v>
      </c>
    </row>
    <row r="22" spans="1:12" ht="31.5" customHeight="1">
      <c r="A22" s="8" t="s">
        <v>16</v>
      </c>
      <c r="B22" s="27" t="s">
        <v>40</v>
      </c>
      <c r="C22" s="6" t="s">
        <v>37</v>
      </c>
      <c r="D22" s="6">
        <v>327</v>
      </c>
      <c r="E22" s="14"/>
      <c r="F22" s="14"/>
      <c r="G22" s="14"/>
      <c r="H22" s="14">
        <v>13338.7</v>
      </c>
      <c r="I22" s="14"/>
      <c r="J22" s="14">
        <v>18.125</v>
      </c>
      <c r="K22" s="14">
        <v>18.125</v>
      </c>
      <c r="L22" s="31">
        <f>J22-K22</f>
        <v>0</v>
      </c>
    </row>
    <row r="23" spans="1:12" ht="100.5" customHeight="1" hidden="1">
      <c r="A23" s="8" t="s">
        <v>16</v>
      </c>
      <c r="B23" s="27" t="s">
        <v>38</v>
      </c>
      <c r="C23" s="6" t="s">
        <v>37</v>
      </c>
      <c r="D23" s="6">
        <v>327</v>
      </c>
      <c r="E23" s="14"/>
      <c r="F23" s="14"/>
      <c r="G23" s="14"/>
      <c r="H23" s="14">
        <v>2118</v>
      </c>
      <c r="I23" s="14">
        <v>-2118</v>
      </c>
      <c r="J23" s="14">
        <f>H23+I23</f>
        <v>0</v>
      </c>
      <c r="K23" s="14"/>
      <c r="L23" s="4"/>
    </row>
    <row r="24" spans="1:12" ht="15.75">
      <c r="A24" s="22" t="s">
        <v>17</v>
      </c>
      <c r="B24" s="23" t="s">
        <v>2</v>
      </c>
      <c r="C24" s="24"/>
      <c r="D24" s="24"/>
      <c r="E24" s="21" t="e">
        <f>#REF!+#REF!+E25+#REF!</f>
        <v>#REF!</v>
      </c>
      <c r="F24" s="21" t="e">
        <f>#REF!+#REF!+F25+#REF!</f>
        <v>#REF!</v>
      </c>
      <c r="G24" s="21" t="e">
        <f>#REF!+#REF!+G25+#REF!</f>
        <v>#REF!</v>
      </c>
      <c r="H24" s="21" t="e">
        <f>#REF!+#REF!+H25+#REF!+#REF!</f>
        <v>#REF!</v>
      </c>
      <c r="I24" s="21" t="e">
        <f>#REF!+#REF!+I25+#REF!+#REF!</f>
        <v>#REF!</v>
      </c>
      <c r="J24" s="21">
        <f aca="true" t="shared" si="2" ref="J24:L25">J25</f>
        <v>10733.286</v>
      </c>
      <c r="K24" s="21">
        <f t="shared" si="2"/>
        <v>10733.286</v>
      </c>
      <c r="L24" s="21">
        <f t="shared" si="2"/>
        <v>0</v>
      </c>
    </row>
    <row r="25" spans="1:12" s="1" customFormat="1" ht="24" customHeight="1">
      <c r="A25" s="8" t="s">
        <v>18</v>
      </c>
      <c r="B25" s="9" t="s">
        <v>32</v>
      </c>
      <c r="C25" s="6"/>
      <c r="D25" s="6"/>
      <c r="E25" s="14" t="e">
        <f>E26</f>
        <v>#REF!</v>
      </c>
      <c r="F25" s="14" t="e">
        <f>F26</f>
        <v>#REF!</v>
      </c>
      <c r="G25" s="14" t="e">
        <f>G26</f>
        <v>#REF!</v>
      </c>
      <c r="H25" s="14" t="e">
        <f>H26+#REF!+#REF!+#REF!+#REF!+#REF!+#REF!+#REF!+#REF!+#REF!+#REF!+#REF!+#REF!+#REF!+#REF!+#REF!</f>
        <v>#REF!</v>
      </c>
      <c r="I25" s="14" t="e">
        <f>I26+#REF!+#REF!+#REF!+#REF!+#REF!+#REF!+#REF!+#REF!+#REF!+#REF!+#REF!+'[1]прил №5'!N330+#REF!+#REF!+#REF!</f>
        <v>#REF!</v>
      </c>
      <c r="J25" s="14">
        <f t="shared" si="2"/>
        <v>10733.286</v>
      </c>
      <c r="K25" s="14">
        <f t="shared" si="2"/>
        <v>10733.286</v>
      </c>
      <c r="L25" s="14">
        <f t="shared" si="2"/>
        <v>0</v>
      </c>
    </row>
    <row r="26" spans="1:12" s="1" customFormat="1" ht="36" customHeight="1">
      <c r="A26" s="8" t="s">
        <v>18</v>
      </c>
      <c r="B26" s="27" t="s">
        <v>41</v>
      </c>
      <c r="C26" s="32" t="s">
        <v>47</v>
      </c>
      <c r="D26" s="33">
        <v>482</v>
      </c>
      <c r="E26" s="14" t="e">
        <f>#REF!+#REF!</f>
        <v>#REF!</v>
      </c>
      <c r="F26" s="14" t="e">
        <f>#REF!+#REF!</f>
        <v>#REF!</v>
      </c>
      <c r="G26" s="14" t="e">
        <f>#REF!+#REF!</f>
        <v>#REF!</v>
      </c>
      <c r="H26" s="14">
        <v>144445</v>
      </c>
      <c r="I26" s="14"/>
      <c r="J26" s="14">
        <v>10733.286</v>
      </c>
      <c r="K26" s="14">
        <v>10733.286</v>
      </c>
      <c r="L26" s="31">
        <f>J26-K26</f>
        <v>0</v>
      </c>
    </row>
    <row r="27" spans="1:12" ht="15.75">
      <c r="A27" s="8"/>
      <c r="B27" s="30" t="s">
        <v>3</v>
      </c>
      <c r="C27" s="5"/>
      <c r="D27" s="6"/>
      <c r="E27" s="14" t="e">
        <f>#REF!+E10+E15+#REF!+#REF!+E18+#REF!+#REF!+E24</f>
        <v>#REF!</v>
      </c>
      <c r="F27" s="14" t="e">
        <f>#REF!+F10+F15+#REF!+#REF!+F18+#REF!+#REF!+F24</f>
        <v>#REF!</v>
      </c>
      <c r="G27" s="14" t="e">
        <f>#REF!+G10+G15+#REF!+#REF!+G18+#REF!+#REF!+G24</f>
        <v>#REF!</v>
      </c>
      <c r="H27" s="14" t="e">
        <f>#REF!+H10+H15+#REF!+#REF!+H18+#REF!+#REF!+H24</f>
        <v>#REF!</v>
      </c>
      <c r="I27" s="14" t="e">
        <f>#REF!+I10+I15+#REF!+#REF!+I18+#REF!+#REF!+I24</f>
        <v>#REF!</v>
      </c>
      <c r="J27" s="21">
        <f>J10+J15+J18+J24</f>
        <v>17079.18101</v>
      </c>
      <c r="K27" s="21">
        <f>K10+K15+K18+K24</f>
        <v>17079.18101</v>
      </c>
      <c r="L27" s="21">
        <f>L10+L15+L18+L24</f>
        <v>0</v>
      </c>
    </row>
    <row r="28" spans="1:4" ht="12.75">
      <c r="A28" s="15"/>
      <c r="C28" s="16"/>
      <c r="D28" s="16"/>
    </row>
    <row r="29" spans="1:4" ht="12.75">
      <c r="A29" s="15"/>
      <c r="C29" s="16"/>
      <c r="D29" s="16"/>
    </row>
    <row r="30" spans="1:4" ht="12.75">
      <c r="A30" s="15"/>
      <c r="C30" s="16"/>
      <c r="D30" s="16"/>
    </row>
    <row r="31" spans="1:4" ht="12.75">
      <c r="A31" s="15"/>
      <c r="C31" s="16"/>
      <c r="D31" s="16"/>
    </row>
    <row r="32" ht="12.75">
      <c r="A32" s="15"/>
    </row>
    <row r="33" ht="12.75">
      <c r="A33" s="15"/>
    </row>
    <row r="34" spans="1:11" ht="12.75">
      <c r="A34" s="15"/>
      <c r="G34" s="18" t="e">
        <f>F27+G27+#REF!</f>
        <v>#REF!</v>
      </c>
      <c r="H34" s="18"/>
      <c r="I34" s="18"/>
      <c r="J34" s="18"/>
      <c r="K34" s="18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</sheetData>
  <mergeCells count="13">
    <mergeCell ref="F8:F9"/>
    <mergeCell ref="G8:G9"/>
    <mergeCell ref="A8:A9"/>
    <mergeCell ref="C8:C9"/>
    <mergeCell ref="D8:D9"/>
    <mergeCell ref="B8:B9"/>
    <mergeCell ref="A5:L5"/>
    <mergeCell ref="L8:L9"/>
    <mergeCell ref="H8:H9"/>
    <mergeCell ref="I8:I9"/>
    <mergeCell ref="K8:K9"/>
    <mergeCell ref="E8:E9"/>
    <mergeCell ref="J8:J9"/>
  </mergeCells>
  <printOptions/>
  <pageMargins left="1.1811023622047245" right="0" top="0.3937007874015748" bottom="0" header="0.4330708661417323" footer="0.5118110236220472"/>
  <pageSetup blackAndWhite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2007-04-03T06:09:26Z</cp:lastPrinted>
  <dcterms:created xsi:type="dcterms:W3CDTF">2000-12-19T06:01:59Z</dcterms:created>
  <dcterms:modified xsi:type="dcterms:W3CDTF">2007-06-04T07:48:41Z</dcterms:modified>
  <cp:category/>
  <cp:version/>
  <cp:contentType/>
  <cp:contentStatus/>
</cp:coreProperties>
</file>