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270" windowHeight="9315"/>
  </bookViews>
  <sheets>
    <sheet name="Лист1" sheetId="1" r:id="rId1"/>
  </sheets>
  <definedNames>
    <definedName name="_xlnm.Print_Area" localSheetId="0">Лист1!$A$1:$K$40</definedName>
  </definedNames>
  <calcPr calcId="125725"/>
</workbook>
</file>

<file path=xl/calcChain.xml><?xml version="1.0" encoding="utf-8"?>
<calcChain xmlns="http://schemas.openxmlformats.org/spreadsheetml/2006/main">
  <c r="G12" i="1"/>
  <c r="J24"/>
  <c r="I29"/>
  <c r="J29"/>
  <c r="I16"/>
  <c r="J16"/>
  <c r="I13"/>
  <c r="J13"/>
  <c r="G14"/>
  <c r="J18"/>
  <c r="G27"/>
  <c r="G31"/>
  <c r="I12"/>
  <c r="H27"/>
  <c r="I27"/>
  <c r="J27"/>
  <c r="J28"/>
  <c r="J30"/>
  <c r="I31"/>
  <c r="I33"/>
  <c r="J12"/>
  <c r="H14"/>
  <c r="I14"/>
  <c r="J14"/>
  <c r="H31"/>
  <c r="H33"/>
  <c r="G33"/>
  <c r="J33"/>
  <c r="J31"/>
</calcChain>
</file>

<file path=xl/sharedStrings.xml><?xml version="1.0" encoding="utf-8"?>
<sst xmlns="http://schemas.openxmlformats.org/spreadsheetml/2006/main" count="97" uniqueCount="55">
  <si>
    <t>Итого на период</t>
  </si>
  <si>
    <t>X</t>
  </si>
  <si>
    <t>009</t>
  </si>
  <si>
    <t>В том числе :</t>
  </si>
  <si>
    <t>Перечень мероприятий подпрограммы</t>
  </si>
  <si>
    <t>Итого по подпрограмме:</t>
  </si>
  <si>
    <t>1102</t>
  </si>
  <si>
    <t>Ожидаемый результат от реализации подпрограммного мероприятия (в натуральном выражении)</t>
  </si>
  <si>
    <t>Цели, задачи, мероприятия подпрограммы</t>
  </si>
  <si>
    <t>Цель подпрограммы: Обеспечение условий для развития на территории ЗАТО Железногорск физической культуры, школьного спорта и массового спорта, организация проведения официальных физкультурно-оздоровительных и спортивных мероприятий городского округа</t>
  </si>
  <si>
    <t>Выполнение мероприятий по развитию физической культуры и спорта в ЗАТО Железногорск, запланированные муниципальной программой</t>
  </si>
  <si>
    <t>0910000060</t>
  </si>
  <si>
    <t>Х</t>
  </si>
  <si>
    <t>Приложение № 2</t>
  </si>
  <si>
    <t xml:space="preserve">к подпрограмме 1 «Развитие массовой физической культуры и спорта»
</t>
  </si>
  <si>
    <t xml:space="preserve">Задача 2: Организация и проведение официальных спортивных, физкультурных (физкультурно-оздоровительных) мероприятий
</t>
  </si>
  <si>
    <t xml:space="preserve">Задача 1: Обеспечение доступа к объектам спорта;  проведение занятий физкультурно-спортивной направленности по месту проживания граждан </t>
  </si>
  <si>
    <t>Задача 3: Организация мероприятий по подготовке спортивных сборных команд</t>
  </si>
  <si>
    <t>Задача 5: Обеспечение эффективного управления отраслью «Физическая культура и спорт»</t>
  </si>
  <si>
    <t>Мероприятие 5.1                                                       Оказание содействия в реализации мероприятий по развитию физической культуры и спорта в ЗАТО Железногорск</t>
  </si>
  <si>
    <t>0910000000</t>
  </si>
  <si>
    <t>620</t>
  </si>
  <si>
    <t>Администрация ЗАТО                         г. Железногорск</t>
  </si>
  <si>
    <t>Администрация ЗАТО                                   г. Железногорск</t>
  </si>
  <si>
    <t>Администрация ЗАТО                          г. Железногорск</t>
  </si>
  <si>
    <t>Задача 4: Обеспечение безопасных и комфортных условий на муниципальных объектах спорта; укрепление материально-технической базы муниципальных учреждений физкультурно-спортивной направленности</t>
  </si>
  <si>
    <t xml:space="preserve">Выполнение МАУ «КОСС» муниципальных работ в рамках установленного учредителем муниципального задания.
</t>
  </si>
  <si>
    <t>Наименование главного распорядителя бюджетных средств</t>
  </si>
  <si>
    <t>КБК&lt;*&gt;</t>
  </si>
  <si>
    <t>КЦСР</t>
  </si>
  <si>
    <t>КВР</t>
  </si>
  <si>
    <t>КФСР</t>
  </si>
  <si>
    <t>КВСР</t>
  </si>
  <si>
    <t>&lt;*&gt; - КБК - коды бюджетной классификации</t>
  </si>
  <si>
    <t>КЦСР - код целевой статьи расходов</t>
  </si>
  <si>
    <t>КВСР - код главного распорядителя бюджетных средств</t>
  </si>
  <si>
    <t>КФСР - код раздела, подраздела</t>
  </si>
  <si>
    <t>КВР - код вида расходов</t>
  </si>
  <si>
    <t>Главный распорядитель                             бюджетных средств</t>
  </si>
  <si>
    <t>Расходы, рублей</t>
  </si>
  <si>
    <t xml:space="preserve"> </t>
  </si>
  <si>
    <t>0910000210</t>
  </si>
  <si>
    <t>Мероприятие 1.1.                                       Оказание услуг (выполнение работ) физкультурно-спортивными учреждениями</t>
  </si>
  <si>
    <t>Мероприятие 2.1.                                  Оказание услуг (выполнение работ) физкультурно-спортивными учреждениями</t>
  </si>
  <si>
    <t>Мероприятие 3.1.                           Оказание услуг (выполнение работ) физкультурно-спортивными учреждениями</t>
  </si>
  <si>
    <t>Мероприятие 1.2.                                       Проведение занятий в клубах по месту жительства физкультурно-спортивными организациями, реализующими программы спортивной подготовки</t>
  </si>
  <si>
    <t>0910000220</t>
  </si>
  <si>
    <t>0910000140</t>
  </si>
  <si>
    <t>Приобретение спортивного оборудования, инвентаря, спортивной формы и обуви для обеспечения тренировочного процесса</t>
  </si>
  <si>
    <t>Проведение занятий в спортивных клубах по месту жительства физкультурно-спортивными организациями, реализующими программы спортивной подготовки: в 2020 году - 3 118 штук; в период 2021-2022 г.г.  -  4 020 штук.</t>
  </si>
  <si>
    <t>Начальник Социального отдела Администрации ЗАТО г. Железногорск</t>
  </si>
  <si>
    <r>
      <t xml:space="preserve">Участие спортивных сборных команд ЗАТО Железногорск в выездных спортивных соревнованиях: в 2020 году - </t>
    </r>
    <r>
      <rPr>
        <sz val="9"/>
        <color indexed="10"/>
        <rFont val="Times New Roman"/>
        <family val="1"/>
        <charset val="204"/>
      </rPr>
      <t>281</t>
    </r>
    <r>
      <rPr>
        <sz val="9"/>
        <rFont val="Times New Roman"/>
        <family val="1"/>
        <charset val="204"/>
      </rPr>
      <t xml:space="preserve"> человек; в период 2021-2022 г.г. - 719 человек в год.</t>
    </r>
  </si>
  <si>
    <t xml:space="preserve"> _______________                   А.М. Бачило</t>
  </si>
  <si>
    <t>Мероприятие 4.1.                                                       Укрепление материально-технической базы муниципального учреждения физической культуры и спорта</t>
  </si>
  <si>
    <r>
      <t xml:space="preserve">Выполнение МАУ «КОСС» муниципальных работ в рамках установленного учредителем муниципального задания: в 2020 году - </t>
    </r>
    <r>
      <rPr>
        <sz val="9"/>
        <color indexed="10"/>
        <rFont val="Times New Roman"/>
        <family val="1"/>
        <charset val="204"/>
      </rPr>
      <t>85</t>
    </r>
    <r>
      <rPr>
        <sz val="9"/>
        <rFont val="Times New Roman"/>
        <family val="1"/>
        <charset val="204"/>
      </rPr>
      <t xml:space="preserve"> штук; в период 2021-2022 г.г.  - 128 штук в год.</t>
    </r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</si>
</sst>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0" fillId="2" borderId="0" xfId="0" applyFont="1" applyFill="1"/>
    <xf numFmtId="0" fontId="3" fillId="2" borderId="0" xfId="0" applyFont="1" applyFill="1" applyAlignment="1">
      <alignment vertical="top"/>
    </xf>
    <xf numFmtId="0" fontId="6" fillId="2" borderId="0" xfId="0" applyFont="1" applyFill="1" applyAlignment="1">
      <alignment vertical="top"/>
    </xf>
    <xf numFmtId="0" fontId="11" fillId="2" borderId="0" xfId="0" applyFont="1" applyFill="1" applyAlignment="1">
      <alignment vertical="top"/>
    </xf>
    <xf numFmtId="4" fontId="11" fillId="2" borderId="0" xfId="0" applyNumberFormat="1" applyFont="1" applyFill="1" applyAlignment="1">
      <alignment vertical="top"/>
    </xf>
    <xf numFmtId="0" fontId="9" fillId="2" borderId="0" xfId="0" applyFont="1" applyFill="1"/>
    <xf numFmtId="0" fontId="9" fillId="2" borderId="0" xfId="0" applyFont="1" applyFill="1" applyAlignment="1">
      <alignment wrapText="1"/>
    </xf>
    <xf numFmtId="0" fontId="9" fillId="2" borderId="0" xfId="0" applyFont="1" applyFill="1" applyAlignment="1">
      <alignment horizontal="left" vertical="center" wrapText="1"/>
    </xf>
    <xf numFmtId="2" fontId="9" fillId="2" borderId="0" xfId="0" applyNumberFormat="1" applyFont="1" applyFill="1"/>
    <xf numFmtId="0" fontId="9" fillId="2" borderId="0" xfId="0" applyFont="1" applyFill="1" applyAlignment="1">
      <alignment vertical="top" wrapText="1"/>
    </xf>
    <xf numFmtId="0" fontId="9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left" vertical="top" wrapText="1"/>
    </xf>
    <xf numFmtId="0" fontId="9" fillId="2" borderId="0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NumberFormat="1" applyFont="1" applyFill="1" applyBorder="1" applyAlignment="1">
      <alignment horizontal="center" vertical="top"/>
    </xf>
    <xf numFmtId="4" fontId="1" fillId="2" borderId="1" xfId="0" applyNumberFormat="1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4" fontId="1" fillId="2" borderId="3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 wrapText="1"/>
    </xf>
    <xf numFmtId="49" fontId="1" fillId="2" borderId="4" xfId="0" applyNumberFormat="1" applyFont="1" applyFill="1" applyBorder="1" applyAlignment="1">
      <alignment horizontal="center" vertical="top" wrapText="1"/>
    </xf>
    <xf numFmtId="49" fontId="1" fillId="2" borderId="4" xfId="0" applyNumberFormat="1" applyFont="1" applyFill="1" applyBorder="1" applyAlignment="1">
      <alignment horizontal="center" wrapText="1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 vertical="top"/>
    </xf>
    <xf numFmtId="4" fontId="1" fillId="2" borderId="4" xfId="0" applyNumberFormat="1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/>
    </xf>
    <xf numFmtId="49" fontId="1" fillId="2" borderId="6" xfId="0" applyNumberFormat="1" applyFont="1" applyFill="1" applyBorder="1" applyAlignment="1">
      <alignment horizontal="center" wrapText="1"/>
    </xf>
    <xf numFmtId="0" fontId="1" fillId="2" borderId="6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 vertical="top"/>
    </xf>
    <xf numFmtId="4" fontId="1" fillId="2" borderId="6" xfId="0" applyNumberFormat="1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left" vertical="top" wrapText="1"/>
    </xf>
    <xf numFmtId="0" fontId="1" fillId="2" borderId="3" xfId="0" applyNumberFormat="1" applyFont="1" applyFill="1" applyBorder="1" applyAlignment="1">
      <alignment horizontal="center" vertical="top"/>
    </xf>
    <xf numFmtId="4" fontId="1" fillId="2" borderId="7" xfId="0" applyNumberFormat="1" applyFont="1" applyFill="1" applyBorder="1" applyAlignment="1">
      <alignment horizontal="center" vertical="top"/>
    </xf>
    <xf numFmtId="0" fontId="1" fillId="2" borderId="10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horizontal="center" vertical="center"/>
    </xf>
    <xf numFmtId="4" fontId="8" fillId="2" borderId="3" xfId="0" applyNumberFormat="1" applyFont="1" applyFill="1" applyBorder="1"/>
    <xf numFmtId="0" fontId="8" fillId="2" borderId="1" xfId="0" applyFont="1" applyFill="1" applyBorder="1"/>
    <xf numFmtId="0" fontId="12" fillId="2" borderId="0" xfId="0" applyFont="1" applyFill="1" applyBorder="1" applyAlignment="1">
      <alignment horizontal="left" vertical="top" wrapText="1"/>
    </xf>
    <xf numFmtId="0" fontId="8" fillId="2" borderId="0" xfId="0" applyFont="1" applyFill="1" applyBorder="1"/>
    <xf numFmtId="0" fontId="14" fillId="2" borderId="0" xfId="0" applyFont="1" applyFill="1" applyBorder="1" applyAlignment="1">
      <alignment horizontal="left" vertical="top" wrapText="1"/>
    </xf>
    <xf numFmtId="0" fontId="14" fillId="2" borderId="0" xfId="0" applyFont="1" applyFill="1" applyAlignment="1">
      <alignment horizontal="right"/>
    </xf>
    <xf numFmtId="0" fontId="4" fillId="2" borderId="0" xfId="0" applyFont="1" applyFill="1" applyBorder="1" applyAlignment="1">
      <alignment wrapText="1"/>
    </xf>
    <xf numFmtId="49" fontId="2" fillId="2" borderId="0" xfId="0" applyNumberFormat="1" applyFont="1" applyFill="1" applyBorder="1" applyAlignment="1">
      <alignment horizontal="left" vertical="top" wrapText="1"/>
    </xf>
    <xf numFmtId="2" fontId="7" fillId="2" borderId="0" xfId="0" applyNumberFormat="1" applyFont="1" applyFill="1"/>
    <xf numFmtId="0" fontId="0" fillId="2" borderId="0" xfId="0" applyFont="1" applyFill="1"/>
    <xf numFmtId="0" fontId="1" fillId="2" borderId="1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0" fillId="2" borderId="10" xfId="0" applyFont="1" applyFill="1" applyBorder="1"/>
    <xf numFmtId="0" fontId="0" fillId="2" borderId="6" xfId="0" applyFont="1" applyFill="1" applyBorder="1"/>
    <xf numFmtId="2" fontId="12" fillId="2" borderId="1" xfId="0" applyNumberFormat="1" applyFont="1" applyFill="1" applyBorder="1" applyAlignment="1">
      <alignment horizontal="left" vertical="top" wrapText="1"/>
    </xf>
    <xf numFmtId="4" fontId="8" fillId="2" borderId="0" xfId="0" applyNumberFormat="1" applyFont="1" applyFill="1"/>
    <xf numFmtId="0" fontId="1" fillId="2" borderId="1" xfId="0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/>
    </xf>
    <xf numFmtId="0" fontId="1" fillId="2" borderId="0" xfId="0" applyNumberFormat="1" applyFont="1" applyFill="1" applyBorder="1" applyAlignment="1">
      <alignment horizontal="center" vertical="top"/>
    </xf>
    <xf numFmtId="4" fontId="13" fillId="2" borderId="0" xfId="0" applyNumberFormat="1" applyFont="1" applyFill="1" applyBorder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left" vertical="top" wrapText="1"/>
    </xf>
    <xf numFmtId="2" fontId="0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1"/>
  <sheetViews>
    <sheetView tabSelected="1" showWhiteSpace="0" zoomScaleNormal="100" zoomScaleSheetLayoutView="100" zoomScalePageLayoutView="80" workbookViewId="0">
      <selection activeCell="M37" sqref="A1:IV65536"/>
    </sheetView>
  </sheetViews>
  <sheetFormatPr defaultRowHeight="15"/>
  <cols>
    <col min="1" max="1" width="29.28515625" style="63" customWidth="1"/>
    <col min="2" max="2" width="15.28515625" style="63" customWidth="1"/>
    <col min="3" max="3" width="10.42578125" style="63" customWidth="1"/>
    <col min="4" max="4" width="8.5703125" style="63" customWidth="1"/>
    <col min="5" max="5" width="7.85546875" style="63" customWidth="1"/>
    <col min="6" max="6" width="4.85546875" style="63" customWidth="1"/>
    <col min="7" max="7" width="14.140625" style="63" customWidth="1"/>
    <col min="8" max="8" width="13.28515625" style="63" customWidth="1"/>
    <col min="9" max="9" width="13" style="63" customWidth="1"/>
    <col min="10" max="10" width="12.5703125" style="63" customWidth="1"/>
    <col min="11" max="11" width="34" style="63" customWidth="1"/>
    <col min="12" max="12" width="13.42578125" style="63" bestFit="1" customWidth="1"/>
    <col min="13" max="16384" width="9.140625" style="63"/>
  </cols>
  <sheetData>
    <row r="1" spans="1:11" ht="18.75" customHeight="1">
      <c r="A1" s="6"/>
      <c r="B1" s="6"/>
      <c r="C1" s="6"/>
      <c r="D1" s="6"/>
      <c r="E1" s="6"/>
      <c r="F1" s="6"/>
      <c r="G1" s="7"/>
      <c r="H1" s="8" t="s">
        <v>13</v>
      </c>
      <c r="I1" s="8"/>
      <c r="J1" s="8"/>
      <c r="K1" s="8"/>
    </row>
    <row r="2" spans="1:11" ht="33.75" customHeight="1">
      <c r="A2" s="9"/>
      <c r="B2" s="6"/>
      <c r="C2" s="6"/>
      <c r="D2" s="6"/>
      <c r="E2" s="6"/>
      <c r="F2" s="6"/>
      <c r="G2" s="10"/>
      <c r="H2" s="11" t="s">
        <v>14</v>
      </c>
      <c r="I2" s="11"/>
      <c r="J2" s="11"/>
      <c r="K2" s="11"/>
    </row>
    <row r="3" spans="1:11" ht="26.45" customHeight="1">
      <c r="A3" s="6"/>
      <c r="B3" s="6"/>
      <c r="C3" s="6"/>
      <c r="D3" s="6"/>
      <c r="E3" s="6"/>
      <c r="F3" s="6"/>
      <c r="G3" s="10"/>
      <c r="H3" s="12"/>
      <c r="I3" s="12"/>
      <c r="J3" s="12"/>
      <c r="K3" s="12"/>
    </row>
    <row r="4" spans="1:11" ht="19.149999999999999" customHeight="1">
      <c r="A4" s="13" t="s">
        <v>4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9.899999999999999" customHeight="1">
      <c r="A5" s="14"/>
      <c r="B5" s="14"/>
      <c r="C5" s="14"/>
      <c r="D5" s="14"/>
      <c r="E5" s="14"/>
      <c r="F5" s="14"/>
      <c r="G5" s="15"/>
      <c r="H5" s="15"/>
      <c r="I5" s="15"/>
      <c r="J5" s="15"/>
      <c r="K5" s="15"/>
    </row>
    <row r="6" spans="1:11" s="2" customFormat="1" ht="12.75" customHeight="1">
      <c r="A6" s="26" t="s">
        <v>8</v>
      </c>
      <c r="B6" s="26" t="s">
        <v>27</v>
      </c>
      <c r="C6" s="64" t="s">
        <v>28</v>
      </c>
      <c r="D6" s="65"/>
      <c r="E6" s="65"/>
      <c r="F6" s="66"/>
      <c r="G6" s="64" t="s">
        <v>39</v>
      </c>
      <c r="H6" s="65"/>
      <c r="I6" s="65"/>
      <c r="J6" s="66"/>
      <c r="K6" s="26" t="s">
        <v>7</v>
      </c>
    </row>
    <row r="7" spans="1:11" s="2" customFormat="1" ht="15" customHeight="1">
      <c r="A7" s="51"/>
      <c r="B7" s="51"/>
      <c r="C7" s="67"/>
      <c r="D7" s="68"/>
      <c r="E7" s="68"/>
      <c r="F7" s="69"/>
      <c r="G7" s="67"/>
      <c r="H7" s="68"/>
      <c r="I7" s="68"/>
      <c r="J7" s="69"/>
      <c r="K7" s="51"/>
    </row>
    <row r="8" spans="1:11" s="2" customFormat="1" ht="16.5" customHeight="1">
      <c r="A8" s="51"/>
      <c r="B8" s="51"/>
      <c r="C8" s="70" t="s">
        <v>29</v>
      </c>
      <c r="D8" s="70" t="s">
        <v>32</v>
      </c>
      <c r="E8" s="70" t="s">
        <v>31</v>
      </c>
      <c r="F8" s="70" t="s">
        <v>30</v>
      </c>
      <c r="G8" s="71">
        <v>2020</v>
      </c>
      <c r="H8" s="71">
        <v>2021</v>
      </c>
      <c r="I8" s="71">
        <v>2022</v>
      </c>
      <c r="J8" s="71" t="s">
        <v>0</v>
      </c>
      <c r="K8" s="51"/>
    </row>
    <row r="9" spans="1:11" s="2" customFormat="1" ht="23.45" customHeight="1">
      <c r="A9" s="28"/>
      <c r="B9" s="28"/>
      <c r="C9" s="72"/>
      <c r="D9" s="72"/>
      <c r="E9" s="72"/>
      <c r="F9" s="72"/>
      <c r="G9" s="73"/>
      <c r="H9" s="73"/>
      <c r="I9" s="73"/>
      <c r="J9" s="73"/>
      <c r="K9" s="28"/>
    </row>
    <row r="10" spans="1:11" s="2" customFormat="1" ht="33.6" customHeight="1">
      <c r="A10" s="16" t="s">
        <v>9</v>
      </c>
      <c r="B10" s="17"/>
      <c r="C10" s="17"/>
      <c r="D10" s="17"/>
      <c r="E10" s="17"/>
      <c r="F10" s="17"/>
      <c r="G10" s="17"/>
      <c r="H10" s="17"/>
      <c r="I10" s="17"/>
      <c r="J10" s="17"/>
      <c r="K10" s="18"/>
    </row>
    <row r="11" spans="1:11" s="2" customFormat="1" ht="19.149999999999999" customHeight="1">
      <c r="A11" s="16" t="s">
        <v>16</v>
      </c>
      <c r="B11" s="17"/>
      <c r="C11" s="17"/>
      <c r="D11" s="17"/>
      <c r="E11" s="17"/>
      <c r="F11" s="17"/>
      <c r="G11" s="17"/>
      <c r="H11" s="17"/>
      <c r="I11" s="17"/>
      <c r="J11" s="17"/>
      <c r="K11" s="18"/>
    </row>
    <row r="12" spans="1:11" s="2" customFormat="1" ht="52.9" customHeight="1">
      <c r="A12" s="19" t="s">
        <v>42</v>
      </c>
      <c r="B12" s="20" t="s">
        <v>24</v>
      </c>
      <c r="C12" s="21" t="s">
        <v>41</v>
      </c>
      <c r="D12" s="21" t="s">
        <v>2</v>
      </c>
      <c r="E12" s="22" t="s">
        <v>6</v>
      </c>
      <c r="F12" s="23">
        <v>620</v>
      </c>
      <c r="G12" s="24">
        <f>70859055.4-G16-G18</f>
        <v>66503076</v>
      </c>
      <c r="H12" s="24">
        <v>66174776</v>
      </c>
      <c r="I12" s="24">
        <f>H12</f>
        <v>66174776</v>
      </c>
      <c r="J12" s="24">
        <f>SUM(G12:I12)</f>
        <v>198852628</v>
      </c>
      <c r="K12" s="19" t="s">
        <v>26</v>
      </c>
    </row>
    <row r="13" spans="1:11" s="2" customFormat="1" ht="29.25" customHeight="1">
      <c r="A13" s="25" t="s">
        <v>45</v>
      </c>
      <c r="B13" s="26" t="s">
        <v>24</v>
      </c>
      <c r="C13" s="21" t="s">
        <v>46</v>
      </c>
      <c r="D13" s="21" t="s">
        <v>2</v>
      </c>
      <c r="E13" s="22" t="s">
        <v>6</v>
      </c>
      <c r="F13" s="23">
        <v>610</v>
      </c>
      <c r="G13" s="24">
        <v>3122937</v>
      </c>
      <c r="H13" s="24">
        <v>3234937</v>
      </c>
      <c r="I13" s="24">
        <f>H13</f>
        <v>3234937</v>
      </c>
      <c r="J13" s="24">
        <f>G13+H13+I13</f>
        <v>9592811</v>
      </c>
      <c r="K13" s="25" t="s">
        <v>49</v>
      </c>
    </row>
    <row r="14" spans="1:11" s="2" customFormat="1" ht="39" customHeight="1">
      <c r="A14" s="27"/>
      <c r="B14" s="28"/>
      <c r="C14" s="21" t="s">
        <v>46</v>
      </c>
      <c r="D14" s="21" t="s">
        <v>2</v>
      </c>
      <c r="E14" s="22" t="s">
        <v>6</v>
      </c>
      <c r="F14" s="23">
        <v>620</v>
      </c>
      <c r="G14" s="24">
        <f>4080798</f>
        <v>4080798</v>
      </c>
      <c r="H14" s="24">
        <f>G14</f>
        <v>4080798</v>
      </c>
      <c r="I14" s="24">
        <f>G14</f>
        <v>4080798</v>
      </c>
      <c r="J14" s="24">
        <f>G14+H14+I14</f>
        <v>12242394</v>
      </c>
      <c r="K14" s="27"/>
    </row>
    <row r="15" spans="1:11" s="2" customFormat="1" ht="18.600000000000001" customHeight="1">
      <c r="A15" s="16" t="s">
        <v>15</v>
      </c>
      <c r="B15" s="17"/>
      <c r="C15" s="17"/>
      <c r="D15" s="17"/>
      <c r="E15" s="17"/>
      <c r="F15" s="17"/>
      <c r="G15" s="17"/>
      <c r="H15" s="17"/>
      <c r="I15" s="17"/>
      <c r="J15" s="17"/>
      <c r="K15" s="18"/>
    </row>
    <row r="16" spans="1:11" s="3" customFormat="1" ht="52.15" customHeight="1">
      <c r="A16" s="19" t="s">
        <v>43</v>
      </c>
      <c r="B16" s="20" t="s">
        <v>23</v>
      </c>
      <c r="C16" s="21" t="s">
        <v>41</v>
      </c>
      <c r="D16" s="29" t="s">
        <v>2</v>
      </c>
      <c r="E16" s="22" t="s">
        <v>6</v>
      </c>
      <c r="F16" s="30">
        <v>620</v>
      </c>
      <c r="G16" s="31">
        <v>2840979.4</v>
      </c>
      <c r="H16" s="31">
        <v>3629742</v>
      </c>
      <c r="I16" s="31">
        <f>H16</f>
        <v>3629742</v>
      </c>
      <c r="J16" s="31">
        <f>SUM(G16:I16)</f>
        <v>10100463.4</v>
      </c>
      <c r="K16" s="19" t="s">
        <v>54</v>
      </c>
    </row>
    <row r="17" spans="1:12" s="2" customFormat="1" ht="19.899999999999999" customHeight="1">
      <c r="A17" s="74" t="s">
        <v>17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</row>
    <row r="18" spans="1:12" s="4" customFormat="1" ht="54.6" customHeight="1">
      <c r="A18" s="32" t="s">
        <v>44</v>
      </c>
      <c r="B18" s="20" t="s">
        <v>22</v>
      </c>
      <c r="C18" s="21" t="s">
        <v>41</v>
      </c>
      <c r="D18" s="22" t="s">
        <v>2</v>
      </c>
      <c r="E18" s="22" t="s">
        <v>6</v>
      </c>
      <c r="F18" s="21" t="s">
        <v>21</v>
      </c>
      <c r="G18" s="24">
        <v>1515000</v>
      </c>
      <c r="H18" s="24">
        <v>3188700</v>
      </c>
      <c r="I18" s="24">
        <v>3188700</v>
      </c>
      <c r="J18" s="33">
        <f>SUM(G18:I18)</f>
        <v>7892400</v>
      </c>
      <c r="K18" s="32" t="s">
        <v>51</v>
      </c>
      <c r="L18" s="5"/>
    </row>
    <row r="19" spans="1:12" ht="27.6" customHeight="1">
      <c r="A19" s="16" t="s">
        <v>25</v>
      </c>
      <c r="B19" s="17"/>
      <c r="C19" s="17"/>
      <c r="D19" s="17"/>
      <c r="E19" s="17"/>
      <c r="F19" s="17"/>
      <c r="G19" s="17"/>
      <c r="H19" s="17"/>
      <c r="I19" s="17"/>
      <c r="J19" s="17"/>
      <c r="K19" s="18"/>
    </row>
    <row r="20" spans="1:12" s="1" customFormat="1" ht="12" customHeight="1">
      <c r="A20" s="26" t="s">
        <v>8</v>
      </c>
      <c r="B20" s="26" t="s">
        <v>27</v>
      </c>
      <c r="C20" s="64" t="s">
        <v>28</v>
      </c>
      <c r="D20" s="65"/>
      <c r="E20" s="65"/>
      <c r="F20" s="66"/>
      <c r="G20" s="64" t="s">
        <v>39</v>
      </c>
      <c r="H20" s="65"/>
      <c r="I20" s="65"/>
      <c r="J20" s="66"/>
      <c r="K20" s="26" t="s">
        <v>7</v>
      </c>
    </row>
    <row r="21" spans="1:12" s="1" customFormat="1" ht="10.9" customHeight="1">
      <c r="A21" s="51"/>
      <c r="B21" s="51"/>
      <c r="C21" s="67"/>
      <c r="D21" s="68"/>
      <c r="E21" s="68"/>
      <c r="F21" s="69"/>
      <c r="G21" s="67"/>
      <c r="H21" s="68"/>
      <c r="I21" s="68"/>
      <c r="J21" s="69"/>
      <c r="K21" s="51"/>
    </row>
    <row r="22" spans="1:12" s="1" customFormat="1" ht="12.6" customHeight="1">
      <c r="A22" s="51"/>
      <c r="B22" s="51"/>
      <c r="C22" s="70" t="s">
        <v>29</v>
      </c>
      <c r="D22" s="70" t="s">
        <v>32</v>
      </c>
      <c r="E22" s="70" t="s">
        <v>31</v>
      </c>
      <c r="F22" s="70" t="s">
        <v>30</v>
      </c>
      <c r="G22" s="71">
        <v>2020</v>
      </c>
      <c r="H22" s="71">
        <v>2021</v>
      </c>
      <c r="I22" s="71">
        <v>2022</v>
      </c>
      <c r="J22" s="71" t="s">
        <v>0</v>
      </c>
      <c r="K22" s="51"/>
    </row>
    <row r="23" spans="1:12" s="1" customFormat="1" ht="33.6" customHeight="1">
      <c r="A23" s="28"/>
      <c r="B23" s="28"/>
      <c r="C23" s="72"/>
      <c r="D23" s="72"/>
      <c r="E23" s="72"/>
      <c r="F23" s="72"/>
      <c r="G23" s="73"/>
      <c r="H23" s="73"/>
      <c r="I23" s="73"/>
      <c r="J23" s="73"/>
      <c r="K23" s="28"/>
    </row>
    <row r="24" spans="1:12" s="1" customFormat="1" ht="53.25" customHeight="1">
      <c r="A24" s="32" t="s">
        <v>53</v>
      </c>
      <c r="B24" s="20" t="s">
        <v>24</v>
      </c>
      <c r="C24" s="21" t="s">
        <v>47</v>
      </c>
      <c r="D24" s="22" t="s">
        <v>2</v>
      </c>
      <c r="E24" s="22" t="s">
        <v>6</v>
      </c>
      <c r="F24" s="34">
        <v>620</v>
      </c>
      <c r="G24" s="24">
        <v>1400000</v>
      </c>
      <c r="H24" s="24">
        <v>0</v>
      </c>
      <c r="I24" s="24">
        <v>0</v>
      </c>
      <c r="J24" s="33">
        <f>G24+H24+I24</f>
        <v>1400000</v>
      </c>
      <c r="K24" s="32" t="s">
        <v>48</v>
      </c>
    </row>
    <row r="25" spans="1:12" s="76" customFormat="1" ht="19.149999999999999" customHeight="1">
      <c r="A25" s="16" t="s">
        <v>18</v>
      </c>
      <c r="B25" s="17"/>
      <c r="C25" s="75"/>
      <c r="D25" s="75"/>
      <c r="E25" s="75"/>
      <c r="F25" s="75"/>
      <c r="G25" s="75"/>
      <c r="H25" s="75"/>
      <c r="I25" s="75"/>
      <c r="J25" s="75"/>
      <c r="K25" s="18"/>
    </row>
    <row r="26" spans="1:12" s="76" customFormat="1" ht="15.75" customHeight="1">
      <c r="A26" s="25" t="s">
        <v>19</v>
      </c>
      <c r="B26" s="35" t="s">
        <v>24</v>
      </c>
      <c r="C26" s="36"/>
      <c r="D26" s="37" t="s">
        <v>2</v>
      </c>
      <c r="E26" s="38" t="s">
        <v>12</v>
      </c>
      <c r="F26" s="39"/>
      <c r="G26" s="40"/>
      <c r="H26" s="40"/>
      <c r="I26" s="40"/>
      <c r="J26" s="40"/>
      <c r="K26" s="41" t="s">
        <v>10</v>
      </c>
    </row>
    <row r="27" spans="1:12" s="76" customFormat="1" ht="14.45" customHeight="1">
      <c r="A27" s="77"/>
      <c r="B27" s="42"/>
      <c r="C27" s="43" t="s">
        <v>11</v>
      </c>
      <c r="D27" s="44"/>
      <c r="E27" s="45"/>
      <c r="F27" s="46" t="s">
        <v>12</v>
      </c>
      <c r="G27" s="47">
        <f>SUM(G28:G30)</f>
        <v>5864363</v>
      </c>
      <c r="H27" s="47">
        <f>H28+H29+H30</f>
        <v>6010939</v>
      </c>
      <c r="I27" s="47">
        <f>H27</f>
        <v>6010939</v>
      </c>
      <c r="J27" s="47">
        <f>SUM(G27:I27)</f>
        <v>17886241</v>
      </c>
      <c r="K27" s="48"/>
    </row>
    <row r="28" spans="1:12" s="76" customFormat="1" ht="15" customHeight="1">
      <c r="A28" s="77"/>
      <c r="B28" s="42"/>
      <c r="C28" s="22" t="s">
        <v>11</v>
      </c>
      <c r="D28" s="21" t="s">
        <v>2</v>
      </c>
      <c r="E28" s="34">
        <v>1105</v>
      </c>
      <c r="F28" s="49">
        <v>110</v>
      </c>
      <c r="G28" s="50">
        <v>5558066</v>
      </c>
      <c r="H28" s="24">
        <v>5599766</v>
      </c>
      <c r="I28" s="50">
        <v>5599766</v>
      </c>
      <c r="J28" s="24">
        <f>SUM(G28:I28)</f>
        <v>16757598</v>
      </c>
      <c r="K28" s="48"/>
    </row>
    <row r="29" spans="1:12" s="76" customFormat="1" ht="15" customHeight="1">
      <c r="A29" s="77"/>
      <c r="B29" s="51"/>
      <c r="C29" s="22" t="s">
        <v>11</v>
      </c>
      <c r="D29" s="21" t="s">
        <v>2</v>
      </c>
      <c r="E29" s="34">
        <v>1105</v>
      </c>
      <c r="F29" s="49">
        <v>240</v>
      </c>
      <c r="G29" s="31">
        <v>306247</v>
      </c>
      <c r="H29" s="31">
        <v>409173</v>
      </c>
      <c r="I29" s="31">
        <f>H29</f>
        <v>409173</v>
      </c>
      <c r="J29" s="24">
        <f>SUM(G29:I29)</f>
        <v>1124593</v>
      </c>
      <c r="K29" s="52"/>
    </row>
    <row r="30" spans="1:12" s="76" customFormat="1" ht="15.6" customHeight="1">
      <c r="A30" s="78"/>
      <c r="B30" s="28"/>
      <c r="C30" s="22" t="s">
        <v>11</v>
      </c>
      <c r="D30" s="21" t="s">
        <v>2</v>
      </c>
      <c r="E30" s="34">
        <v>1105</v>
      </c>
      <c r="F30" s="49">
        <v>850</v>
      </c>
      <c r="G30" s="31">
        <v>50</v>
      </c>
      <c r="H30" s="31">
        <v>2000</v>
      </c>
      <c r="I30" s="31">
        <v>2000</v>
      </c>
      <c r="J30" s="24">
        <f>SUM(G30:I30)</f>
        <v>4050</v>
      </c>
      <c r="K30" s="27"/>
    </row>
    <row r="31" spans="1:12" s="76" customFormat="1" ht="36.6" customHeight="1">
      <c r="A31" s="32" t="s">
        <v>5</v>
      </c>
      <c r="B31" s="20" t="s">
        <v>24</v>
      </c>
      <c r="C31" s="22" t="s">
        <v>20</v>
      </c>
      <c r="D31" s="21" t="s">
        <v>2</v>
      </c>
      <c r="E31" s="23" t="s">
        <v>12</v>
      </c>
      <c r="F31" s="49" t="s">
        <v>1</v>
      </c>
      <c r="G31" s="31">
        <f>G12+G16+G18+G27+G13+G14+G24</f>
        <v>85327153.400000006</v>
      </c>
      <c r="H31" s="31">
        <f>H12+H16+H18+H27+H13+H14</f>
        <v>86319892</v>
      </c>
      <c r="I31" s="31">
        <f>I12+I16+I18+I27+I13+I14</f>
        <v>86319892</v>
      </c>
      <c r="J31" s="31">
        <f>G31+H31+I31</f>
        <v>257966937.40000001</v>
      </c>
      <c r="K31" s="79"/>
      <c r="L31" s="80"/>
    </row>
    <row r="32" spans="1:12" s="76" customFormat="1" ht="13.9" customHeight="1">
      <c r="A32" s="32" t="s">
        <v>3</v>
      </c>
      <c r="B32" s="20"/>
      <c r="C32" s="49"/>
      <c r="D32" s="22"/>
      <c r="E32" s="53"/>
      <c r="F32" s="49"/>
      <c r="G32" s="54"/>
      <c r="H32" s="54"/>
      <c r="I32" s="54"/>
      <c r="J32" s="54"/>
      <c r="K32" s="55"/>
    </row>
    <row r="33" spans="1:12" s="76" customFormat="1" ht="45.6" customHeight="1">
      <c r="A33" s="81" t="s">
        <v>38</v>
      </c>
      <c r="B33" s="20" t="s">
        <v>24</v>
      </c>
      <c r="C33" s="22" t="s">
        <v>20</v>
      </c>
      <c r="D33" s="21" t="s">
        <v>2</v>
      </c>
      <c r="E33" s="46" t="s">
        <v>12</v>
      </c>
      <c r="F33" s="23" t="s">
        <v>1</v>
      </c>
      <c r="G33" s="33">
        <f>G31</f>
        <v>85327153.400000006</v>
      </c>
      <c r="H33" s="33">
        <f>H31</f>
        <v>86319892</v>
      </c>
      <c r="I33" s="33">
        <f>I31</f>
        <v>86319892</v>
      </c>
      <c r="J33" s="33">
        <f>G33+H33+I33</f>
        <v>257966937.40000001</v>
      </c>
      <c r="K33" s="55"/>
      <c r="L33" s="80"/>
    </row>
    <row r="34" spans="1:12" s="76" customFormat="1" ht="15" customHeight="1">
      <c r="A34" s="56" t="s">
        <v>33</v>
      </c>
      <c r="B34" s="56"/>
      <c r="C34" s="82"/>
      <c r="D34" s="82"/>
      <c r="E34" s="83"/>
      <c r="F34" s="84"/>
      <c r="G34" s="85"/>
      <c r="H34" s="86"/>
      <c r="I34" s="86"/>
      <c r="J34" s="85"/>
      <c r="K34" s="57"/>
    </row>
    <row r="35" spans="1:12" s="76" customFormat="1" ht="15" customHeight="1">
      <c r="A35" s="56" t="s">
        <v>34</v>
      </c>
      <c r="B35" s="56"/>
      <c r="C35" s="82" t="s">
        <v>40</v>
      </c>
      <c r="D35" s="82"/>
      <c r="E35" s="83"/>
      <c r="F35" s="84"/>
      <c r="G35" s="85"/>
      <c r="H35" s="86"/>
      <c r="I35" s="86"/>
      <c r="J35" s="85"/>
      <c r="K35" s="57"/>
    </row>
    <row r="36" spans="1:12" s="76" customFormat="1" ht="15" customHeight="1">
      <c r="A36" s="56" t="s">
        <v>35</v>
      </c>
      <c r="B36" s="56"/>
      <c r="C36" s="82"/>
      <c r="D36" s="82"/>
      <c r="E36" s="83"/>
      <c r="F36" s="84"/>
      <c r="G36" s="85"/>
      <c r="H36" s="86"/>
      <c r="I36" s="86"/>
      <c r="J36" s="85"/>
      <c r="K36" s="57"/>
    </row>
    <row r="37" spans="1:12" s="76" customFormat="1" ht="13.9" customHeight="1">
      <c r="A37" s="56" t="s">
        <v>36</v>
      </c>
      <c r="B37" s="56"/>
      <c r="C37" s="82"/>
      <c r="D37" s="82"/>
      <c r="E37" s="83"/>
      <c r="F37" s="84"/>
      <c r="G37" s="85"/>
      <c r="H37" s="86"/>
      <c r="I37" s="86"/>
      <c r="J37" s="85"/>
      <c r="K37" s="57"/>
    </row>
    <row r="38" spans="1:12" s="76" customFormat="1" ht="12.6" customHeight="1">
      <c r="A38" s="56" t="s">
        <v>37</v>
      </c>
      <c r="B38" s="56"/>
      <c r="C38" s="82"/>
      <c r="D38" s="82"/>
      <c r="E38" s="83"/>
      <c r="F38" s="84"/>
      <c r="G38" s="85"/>
      <c r="H38" s="86"/>
      <c r="I38" s="86"/>
      <c r="J38" s="85"/>
      <c r="K38" s="57"/>
    </row>
    <row r="39" spans="1:12" s="76" customFormat="1" ht="12.6" customHeight="1">
      <c r="A39" s="87"/>
      <c r="B39" s="87"/>
      <c r="C39" s="82"/>
      <c r="D39" s="82"/>
      <c r="E39" s="83"/>
      <c r="F39" s="84"/>
      <c r="G39" s="85"/>
      <c r="H39" s="86"/>
      <c r="I39" s="86"/>
      <c r="J39" s="85"/>
      <c r="K39" s="57"/>
    </row>
    <row r="40" spans="1:12" ht="15" customHeight="1">
      <c r="A40" s="58" t="s">
        <v>50</v>
      </c>
      <c r="B40" s="58"/>
      <c r="C40" s="58"/>
      <c r="D40" s="58"/>
      <c r="E40" s="58"/>
      <c r="F40" s="58"/>
      <c r="G40" s="58"/>
      <c r="H40" s="58"/>
      <c r="I40" s="58"/>
      <c r="J40" s="58"/>
      <c r="K40" s="59" t="s">
        <v>52</v>
      </c>
    </row>
    <row r="41" spans="1:12" ht="15" customHeight="1">
      <c r="A41" s="60"/>
      <c r="B41" s="60"/>
      <c r="C41" s="60"/>
      <c r="D41" s="60"/>
      <c r="E41" s="60"/>
      <c r="F41" s="60"/>
      <c r="G41" s="60"/>
      <c r="I41" s="61"/>
      <c r="J41" s="61"/>
    </row>
    <row r="42" spans="1:12">
      <c r="A42" s="60"/>
      <c r="B42" s="60"/>
      <c r="C42" s="60"/>
      <c r="D42" s="60"/>
      <c r="E42" s="60"/>
      <c r="G42" s="88"/>
      <c r="J42" s="88"/>
    </row>
    <row r="51" spans="7:8">
      <c r="G51" s="62"/>
      <c r="H51" s="88"/>
    </row>
  </sheetData>
  <mergeCells count="51">
    <mergeCell ref="B26:B30"/>
    <mergeCell ref="A25:K25"/>
    <mergeCell ref="K20:K23"/>
    <mergeCell ref="F22:F23"/>
    <mergeCell ref="C22:C23"/>
    <mergeCell ref="E22:E23"/>
    <mergeCell ref="A38:B38"/>
    <mergeCell ref="K13:K14"/>
    <mergeCell ref="G8:G9"/>
    <mergeCell ref="K26:K30"/>
    <mergeCell ref="A35:B35"/>
    <mergeCell ref="A26:A30"/>
    <mergeCell ref="G22:G23"/>
    <mergeCell ref="J22:J23"/>
    <mergeCell ref="I22:I23"/>
    <mergeCell ref="A4:K4"/>
    <mergeCell ref="C6:F7"/>
    <mergeCell ref="A15:K15"/>
    <mergeCell ref="D26:D27"/>
    <mergeCell ref="E26:E27"/>
    <mergeCell ref="B20:B23"/>
    <mergeCell ref="A20:A23"/>
    <mergeCell ref="D22:D23"/>
    <mergeCell ref="A19:K19"/>
    <mergeCell ref="A13:A14"/>
    <mergeCell ref="B13:B14"/>
    <mergeCell ref="H1:K1"/>
    <mergeCell ref="H2:K2"/>
    <mergeCell ref="A10:K10"/>
    <mergeCell ref="A17:K17"/>
    <mergeCell ref="J8:J9"/>
    <mergeCell ref="I8:I9"/>
    <mergeCell ref="A39:B39"/>
    <mergeCell ref="C8:C9"/>
    <mergeCell ref="I41:J41"/>
    <mergeCell ref="A6:A9"/>
    <mergeCell ref="E8:E9"/>
    <mergeCell ref="B6:B9"/>
    <mergeCell ref="A36:B36"/>
    <mergeCell ref="H22:H23"/>
    <mergeCell ref="G6:J7"/>
    <mergeCell ref="A11:K11"/>
    <mergeCell ref="G20:J21"/>
    <mergeCell ref="K6:K9"/>
    <mergeCell ref="A37:B37"/>
    <mergeCell ref="A34:B34"/>
    <mergeCell ref="A40:J40"/>
    <mergeCell ref="C20:F21"/>
    <mergeCell ref="H8:H9"/>
    <mergeCell ref="F8:F9"/>
    <mergeCell ref="D8:D9"/>
  </mergeCells>
  <phoneticPr fontId="5" type="noConversion"/>
  <pageMargins left="0.62992125984251968" right="0.23622047244094491" top="0.55118110236220474" bottom="0.35433070866141736" header="0.27559055118110237" footer="0.39370078740157483"/>
  <pageSetup paperSize="9" scale="84" fitToHeight="2" orientation="landscape" r:id="rId1"/>
  <headerFooter differentFirst="1"/>
  <rowBreaks count="1" manualBreakCount="1">
    <brk id="1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2018-02-14T14:12:05Z</cp:lastPrinted>
  <dcterms:created xsi:type="dcterms:W3CDTF">2006-09-28T05:33:49Z</dcterms:created>
  <dcterms:modified xsi:type="dcterms:W3CDTF">2020-12-04T03:10:22Z</dcterms:modified>
</cp:coreProperties>
</file>