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0"/>
  </bookViews>
  <sheets>
    <sheet name="местный кредиторка" sheetId="1" r:id="rId1"/>
  </sheets>
  <definedNames>
    <definedName name="_xlnm.Print_Area" localSheetId="0">'местный кредиторка'!$A$1:$M$31</definedName>
  </definedNames>
  <calcPr fullCalcOnLoad="1"/>
</workbook>
</file>

<file path=xl/sharedStrings.xml><?xml version="1.0" encoding="utf-8"?>
<sst xmlns="http://schemas.openxmlformats.org/spreadsheetml/2006/main" count="37" uniqueCount="35">
  <si>
    <t>Наименование объекта</t>
  </si>
  <si>
    <t>Итого</t>
  </si>
  <si>
    <t>Раздел 0900 "Здравоохранение и спорт"</t>
  </si>
  <si>
    <t>Раздел 0300 "Национальная безопасность и правоохранительная деятельность"</t>
  </si>
  <si>
    <t>Раздел, подраздел 0702, целевая статья 421 00 00, вид расходов 327</t>
  </si>
  <si>
    <t>Раздел, подраздел0302, целевая статья 202 00 00, вид расходов 253</t>
  </si>
  <si>
    <t xml:space="preserve">Комплекс зданий УВД по пр.Курчатова, 61 </t>
  </si>
  <si>
    <t>Раздел 0500 "Жилищно-коммунальное хозяйство"</t>
  </si>
  <si>
    <t>Здание бани по ул.Восточная, 22</t>
  </si>
  <si>
    <t>Раздел, подраздел 0701, целевая статья 420 00 00, вид расходов 327</t>
  </si>
  <si>
    <t>Д/к № 60</t>
  </si>
  <si>
    <t>Д/к № 13</t>
  </si>
  <si>
    <t>Д/к № 31</t>
  </si>
  <si>
    <t>Школа № 95</t>
  </si>
  <si>
    <t>Школа № 103</t>
  </si>
  <si>
    <t>Раздел, подраздел 0902, целевая статья 4820000, вид расходов 327</t>
  </si>
  <si>
    <t>МП "КОСС" (Стадион "Труд")</t>
  </si>
  <si>
    <t>МП "КОСС" (Плавательный бассейн стадиона "Труд")</t>
  </si>
  <si>
    <t>Раздел, подраздел 0502, целевая статья 351 00 00, вид расходов 411</t>
  </si>
  <si>
    <t>Исполнено за I квартал</t>
  </si>
  <si>
    <t>Остаток</t>
  </si>
  <si>
    <t>Приложение №</t>
  </si>
  <si>
    <t>(тыс.руб.)</t>
  </si>
  <si>
    <t>План I квартала</t>
  </si>
  <si>
    <t>№ п/п</t>
  </si>
  <si>
    <t>Раздел, подраздел 0901, целевая статья 4700000, вид расходов 327</t>
  </si>
  <si>
    <t>Инфекционный корпус</t>
  </si>
  <si>
    <t>Раздел 0700 "Образование"</t>
  </si>
  <si>
    <t>Капитальный ремонт, в том числе:</t>
  </si>
  <si>
    <t>к решению Совета депутатов</t>
  </si>
  <si>
    <t>План</t>
  </si>
  <si>
    <t>Исполнение</t>
  </si>
  <si>
    <t xml:space="preserve">Исполнение за 2007 год кредиторской задолженности по титульному списку объектов МУ "УКС", подлежащих капитальному ремонту в 2006 году, за счет средств бюджета ЗАТО Железногорск </t>
  </si>
  <si>
    <t>Приложение № 9</t>
  </si>
  <si>
    <t>от 23.06.2008_ № _44-289Р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</si>
</sst>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" fillId="0" borderId="0" xfId="0" applyNumberFormat="1" applyFont="1" applyAlignment="1">
      <alignment horizont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0" fontId="1" fillId="0" borderId="13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="85" zoomScaleNormal="85" zoomScalePageLayoutView="0" workbookViewId="0" topLeftCell="A1">
      <selection activeCell="A5" sqref="A5:L5"/>
    </sheetView>
  </sheetViews>
  <sheetFormatPr defaultColWidth="9.00390625" defaultRowHeight="12.75"/>
  <cols>
    <col min="1" max="1" width="7.00390625" style="20" customWidth="1"/>
    <col min="2" max="6" width="9.125" style="20" customWidth="1"/>
    <col min="7" max="7" width="11.75390625" style="20" customWidth="1"/>
    <col min="8" max="8" width="15.75390625" style="26" customWidth="1"/>
    <col min="9" max="9" width="13.875" style="20" hidden="1" customWidth="1"/>
    <col min="10" max="10" width="13.25390625" style="20" hidden="1" customWidth="1"/>
    <col min="11" max="11" width="12.75390625" style="20" hidden="1" customWidth="1"/>
    <col min="12" max="12" width="16.125" style="20" customWidth="1"/>
    <col min="13" max="13" width="13.00390625" style="20" customWidth="1"/>
    <col min="14" max="16384" width="9.125" style="20" customWidth="1"/>
  </cols>
  <sheetData>
    <row r="1" spans="1:9" ht="15">
      <c r="A1" s="19"/>
      <c r="B1" s="19"/>
      <c r="C1" s="19"/>
      <c r="D1" s="19"/>
      <c r="E1" s="19"/>
      <c r="F1" s="19"/>
      <c r="G1" s="19"/>
      <c r="H1" s="25" t="s">
        <v>33</v>
      </c>
      <c r="I1" s="20" t="s">
        <v>21</v>
      </c>
    </row>
    <row r="2" ht="13.5" customHeight="1">
      <c r="H2" s="25" t="s">
        <v>29</v>
      </c>
    </row>
    <row r="3" ht="15">
      <c r="H3" s="25" t="s">
        <v>34</v>
      </c>
    </row>
    <row r="4" ht="19.5" customHeight="1"/>
    <row r="5" spans="1:22" ht="53.25" customHeight="1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2:9" ht="6.75" customHeight="1">
      <c r="B6" s="1"/>
      <c r="C6" s="1"/>
      <c r="D6" s="1"/>
      <c r="E6" s="1"/>
      <c r="F6" s="1"/>
      <c r="G6" s="1"/>
      <c r="H6" s="27"/>
      <c r="I6" s="1"/>
    </row>
    <row r="7" spans="10:13" ht="18.75" customHeight="1">
      <c r="J7" s="20" t="s">
        <v>22</v>
      </c>
      <c r="M7" s="20" t="s">
        <v>22</v>
      </c>
    </row>
    <row r="8" spans="1:13" ht="12.75" customHeight="1">
      <c r="A8" s="48" t="s">
        <v>24</v>
      </c>
      <c r="B8" s="57" t="s">
        <v>0</v>
      </c>
      <c r="C8" s="57"/>
      <c r="D8" s="57"/>
      <c r="E8" s="57"/>
      <c r="F8" s="57"/>
      <c r="G8" s="57"/>
      <c r="H8" s="51" t="s">
        <v>30</v>
      </c>
      <c r="I8" s="63" t="s">
        <v>23</v>
      </c>
      <c r="J8" s="61" t="s">
        <v>19</v>
      </c>
      <c r="K8" s="59" t="s">
        <v>20</v>
      </c>
      <c r="L8" s="53" t="s">
        <v>31</v>
      </c>
      <c r="M8" s="53" t="s">
        <v>20</v>
      </c>
    </row>
    <row r="9" spans="1:13" ht="10.5" customHeight="1">
      <c r="A9" s="49"/>
      <c r="B9" s="58"/>
      <c r="C9" s="58"/>
      <c r="D9" s="58"/>
      <c r="E9" s="58"/>
      <c r="F9" s="58"/>
      <c r="G9" s="58"/>
      <c r="H9" s="52"/>
      <c r="I9" s="64"/>
      <c r="J9" s="62"/>
      <c r="K9" s="60"/>
      <c r="L9" s="53"/>
      <c r="M9" s="53"/>
    </row>
    <row r="10" spans="1:13" ht="30" customHeight="1">
      <c r="A10" s="42">
        <v>1</v>
      </c>
      <c r="B10" s="54" t="s">
        <v>28</v>
      </c>
      <c r="C10" s="55"/>
      <c r="D10" s="55"/>
      <c r="E10" s="55"/>
      <c r="F10" s="55"/>
      <c r="G10" s="56"/>
      <c r="H10" s="28">
        <f>H11+H17+H25+H14</f>
        <v>4612.20821</v>
      </c>
      <c r="I10" s="2" t="e">
        <f>I11+I17+#REF!</f>
        <v>#REF!</v>
      </c>
      <c r="J10" s="2" t="e">
        <f>J11+J17+#REF!</f>
        <v>#REF!</v>
      </c>
      <c r="K10" s="2" t="e">
        <f>K11+K17+#REF!</f>
        <v>#REF!</v>
      </c>
      <c r="L10" s="28">
        <f>L11+L17+L25+L14</f>
        <v>4612.20821</v>
      </c>
      <c r="M10" s="28">
        <f>M11+M17+M25+M14</f>
        <v>0</v>
      </c>
    </row>
    <row r="11" spans="1:13" ht="33.75" customHeight="1">
      <c r="A11" s="42">
        <v>2</v>
      </c>
      <c r="B11" s="47" t="s">
        <v>3</v>
      </c>
      <c r="C11" s="47"/>
      <c r="D11" s="47"/>
      <c r="E11" s="47"/>
      <c r="F11" s="47"/>
      <c r="G11" s="47"/>
      <c r="H11" s="29">
        <f aca="true" t="shared" si="0" ref="H11:M12">H12</f>
        <v>315.70631</v>
      </c>
      <c r="I11" s="6">
        <f t="shared" si="0"/>
        <v>1584</v>
      </c>
      <c r="J11" s="6">
        <f t="shared" si="0"/>
        <v>1352.87618</v>
      </c>
      <c r="K11" s="6">
        <f t="shared" si="0"/>
        <v>231.12382000000002</v>
      </c>
      <c r="L11" s="29">
        <f t="shared" si="0"/>
        <v>315.70631</v>
      </c>
      <c r="M11" s="29">
        <f t="shared" si="0"/>
        <v>0</v>
      </c>
    </row>
    <row r="12" spans="1:13" s="8" customFormat="1" ht="30.75" customHeight="1">
      <c r="A12" s="43">
        <v>3</v>
      </c>
      <c r="B12" s="50" t="s">
        <v>5</v>
      </c>
      <c r="C12" s="50"/>
      <c r="D12" s="50"/>
      <c r="E12" s="50"/>
      <c r="F12" s="50"/>
      <c r="G12" s="50"/>
      <c r="H12" s="30">
        <f t="shared" si="0"/>
        <v>315.70631</v>
      </c>
      <c r="I12" s="7">
        <f t="shared" si="0"/>
        <v>1584</v>
      </c>
      <c r="J12" s="7">
        <f t="shared" si="0"/>
        <v>1352.87618</v>
      </c>
      <c r="K12" s="7">
        <f t="shared" si="0"/>
        <v>231.12382000000002</v>
      </c>
      <c r="L12" s="30">
        <f t="shared" si="0"/>
        <v>315.70631</v>
      </c>
      <c r="M12" s="30">
        <f t="shared" si="0"/>
        <v>0</v>
      </c>
    </row>
    <row r="13" spans="1:13" s="8" customFormat="1" ht="20.25" customHeight="1">
      <c r="A13" s="43">
        <v>4</v>
      </c>
      <c r="B13" s="78" t="s">
        <v>6</v>
      </c>
      <c r="C13" s="79"/>
      <c r="D13" s="79"/>
      <c r="E13" s="79"/>
      <c r="F13" s="79"/>
      <c r="G13" s="80"/>
      <c r="H13" s="31">
        <v>315.70631</v>
      </c>
      <c r="I13" s="9">
        <v>1584</v>
      </c>
      <c r="J13" s="9">
        <v>1352.87618</v>
      </c>
      <c r="K13" s="10">
        <f>I13-J13</f>
        <v>231.12382000000002</v>
      </c>
      <c r="L13" s="31">
        <v>315.70631</v>
      </c>
      <c r="M13" s="31">
        <f>H13-L13</f>
        <v>0</v>
      </c>
    </row>
    <row r="14" spans="1:13" ht="26.25" customHeight="1">
      <c r="A14" s="42">
        <v>5</v>
      </c>
      <c r="B14" s="73" t="s">
        <v>7</v>
      </c>
      <c r="C14" s="73"/>
      <c r="D14" s="73"/>
      <c r="E14" s="73"/>
      <c r="F14" s="73"/>
      <c r="G14" s="73"/>
      <c r="H14" s="32">
        <f>H15</f>
        <v>939.70162</v>
      </c>
      <c r="I14" s="21"/>
      <c r="J14" s="21"/>
      <c r="K14" s="22"/>
      <c r="L14" s="32">
        <f>L15</f>
        <v>939.70162</v>
      </c>
      <c r="M14" s="32">
        <f>M15</f>
        <v>0</v>
      </c>
    </row>
    <row r="15" spans="1:13" s="8" customFormat="1" ht="26.25" customHeight="1">
      <c r="A15" s="43">
        <v>6</v>
      </c>
      <c r="B15" s="77" t="s">
        <v>18</v>
      </c>
      <c r="C15" s="77"/>
      <c r="D15" s="77"/>
      <c r="E15" s="77"/>
      <c r="F15" s="77"/>
      <c r="G15" s="77"/>
      <c r="H15" s="31">
        <f>H16</f>
        <v>939.70162</v>
      </c>
      <c r="I15" s="9"/>
      <c r="J15" s="9"/>
      <c r="K15" s="10"/>
      <c r="L15" s="31">
        <f>L16</f>
        <v>939.70162</v>
      </c>
      <c r="M15" s="31">
        <f>M16</f>
        <v>0</v>
      </c>
    </row>
    <row r="16" spans="1:13" s="8" customFormat="1" ht="15">
      <c r="A16" s="43">
        <v>7</v>
      </c>
      <c r="B16" s="81" t="s">
        <v>8</v>
      </c>
      <c r="C16" s="82"/>
      <c r="D16" s="82"/>
      <c r="E16" s="82"/>
      <c r="F16" s="82"/>
      <c r="G16" s="83"/>
      <c r="H16" s="33">
        <v>939.70162</v>
      </c>
      <c r="I16" s="11"/>
      <c r="J16" s="5"/>
      <c r="K16" s="5">
        <f>I16-J16</f>
        <v>0</v>
      </c>
      <c r="L16" s="33">
        <v>939.70162</v>
      </c>
      <c r="M16" s="31">
        <f>H16-L16</f>
        <v>0</v>
      </c>
    </row>
    <row r="17" spans="1:13" ht="22.5" customHeight="1">
      <c r="A17" s="42">
        <v>8</v>
      </c>
      <c r="B17" s="47" t="s">
        <v>27</v>
      </c>
      <c r="C17" s="47"/>
      <c r="D17" s="47"/>
      <c r="E17" s="47"/>
      <c r="F17" s="47"/>
      <c r="G17" s="47"/>
      <c r="H17" s="34">
        <f>H18+H22</f>
        <v>1517.26782</v>
      </c>
      <c r="I17" s="6" t="e">
        <f>I18+I22+#REF!</f>
        <v>#REF!</v>
      </c>
      <c r="J17" s="6" t="e">
        <f>J18+J22+#REF!</f>
        <v>#REF!</v>
      </c>
      <c r="K17" s="6" t="e">
        <f>K18+K22+#REF!</f>
        <v>#REF!</v>
      </c>
      <c r="L17" s="34">
        <f>L18+L22</f>
        <v>1517.26782</v>
      </c>
      <c r="M17" s="34">
        <f>M18+M22</f>
        <v>0</v>
      </c>
    </row>
    <row r="18" spans="1:13" s="8" customFormat="1" ht="27.75" customHeight="1">
      <c r="A18" s="43">
        <v>9</v>
      </c>
      <c r="B18" s="50" t="s">
        <v>9</v>
      </c>
      <c r="C18" s="50"/>
      <c r="D18" s="50"/>
      <c r="E18" s="50"/>
      <c r="F18" s="50"/>
      <c r="G18" s="50"/>
      <c r="H18" s="30">
        <f>H19+H20+H21</f>
        <v>921.86814</v>
      </c>
      <c r="I18" s="7" t="e">
        <f>I19+I20+#REF!+I21+#REF!</f>
        <v>#REF!</v>
      </c>
      <c r="J18" s="7" t="e">
        <f>J19+J20+#REF!+J21+#REF!</f>
        <v>#REF!</v>
      </c>
      <c r="K18" s="7" t="e">
        <f>K19+K20+#REF!+K21+#REF!</f>
        <v>#REF!</v>
      </c>
      <c r="L18" s="30">
        <f>L19+L20+L21</f>
        <v>921.86814</v>
      </c>
      <c r="M18" s="30">
        <f>M19+M20+M21</f>
        <v>0</v>
      </c>
    </row>
    <row r="19" spans="1:13" s="8" customFormat="1" ht="19.5" customHeight="1">
      <c r="A19" s="43">
        <v>10</v>
      </c>
      <c r="B19" s="69" t="s">
        <v>10</v>
      </c>
      <c r="C19" s="69"/>
      <c r="D19" s="69"/>
      <c r="E19" s="69"/>
      <c r="F19" s="69"/>
      <c r="G19" s="69"/>
      <c r="H19" s="35">
        <v>129.96992</v>
      </c>
      <c r="I19" s="12">
        <v>2505.648</v>
      </c>
      <c r="J19" s="9">
        <v>434.22884</v>
      </c>
      <c r="K19" s="10">
        <f>I19-J19</f>
        <v>2071.4191600000004</v>
      </c>
      <c r="L19" s="35">
        <v>129.96992</v>
      </c>
      <c r="M19" s="31">
        <f>H19-L19</f>
        <v>0</v>
      </c>
    </row>
    <row r="20" spans="1:13" s="8" customFormat="1" ht="23.25" customHeight="1">
      <c r="A20" s="43">
        <v>11</v>
      </c>
      <c r="B20" s="69" t="s">
        <v>11</v>
      </c>
      <c r="C20" s="69"/>
      <c r="D20" s="69"/>
      <c r="E20" s="69"/>
      <c r="F20" s="69"/>
      <c r="G20" s="69"/>
      <c r="H20" s="35">
        <v>619.08132</v>
      </c>
      <c r="I20" s="12">
        <v>14</v>
      </c>
      <c r="J20" s="13"/>
      <c r="K20" s="10">
        <f>I20-J20</f>
        <v>14</v>
      </c>
      <c r="L20" s="35">
        <v>619.08132</v>
      </c>
      <c r="M20" s="31">
        <f>H20-L20</f>
        <v>0</v>
      </c>
    </row>
    <row r="21" spans="1:13" s="8" customFormat="1" ht="18" customHeight="1">
      <c r="A21" s="43">
        <v>12</v>
      </c>
      <c r="B21" s="69" t="s">
        <v>12</v>
      </c>
      <c r="C21" s="69"/>
      <c r="D21" s="69"/>
      <c r="E21" s="69"/>
      <c r="F21" s="69"/>
      <c r="G21" s="69"/>
      <c r="H21" s="35">
        <v>172.8169</v>
      </c>
      <c r="I21" s="12"/>
      <c r="J21" s="13"/>
      <c r="K21" s="5">
        <f>I21-J21</f>
        <v>0</v>
      </c>
      <c r="L21" s="35">
        <v>172.8169</v>
      </c>
      <c r="M21" s="31">
        <f>H21-L21</f>
        <v>0</v>
      </c>
    </row>
    <row r="22" spans="1:13" s="8" customFormat="1" ht="27.75" customHeight="1">
      <c r="A22" s="43">
        <v>13</v>
      </c>
      <c r="B22" s="50" t="s">
        <v>4</v>
      </c>
      <c r="C22" s="50"/>
      <c r="D22" s="50"/>
      <c r="E22" s="50"/>
      <c r="F22" s="50"/>
      <c r="G22" s="50"/>
      <c r="H22" s="30">
        <f>H23+H24</f>
        <v>595.39968</v>
      </c>
      <c r="I22" s="7" t="e">
        <f>#REF!+I23+#REF!+#REF!+I24+#REF!+#REF!+#REF!</f>
        <v>#REF!</v>
      </c>
      <c r="J22" s="7" t="e">
        <f>#REF!+J23+#REF!+#REF!+J24+#REF!+#REF!+#REF!</f>
        <v>#REF!</v>
      </c>
      <c r="K22" s="7" t="e">
        <f>#REF!+K23+#REF!+#REF!+K24+#REF!+#REF!+#REF!</f>
        <v>#REF!</v>
      </c>
      <c r="L22" s="30">
        <f>L23+L24</f>
        <v>595.39968</v>
      </c>
      <c r="M22" s="30">
        <f>M23+M24</f>
        <v>0</v>
      </c>
    </row>
    <row r="23" spans="1:13" s="8" customFormat="1" ht="23.25" customHeight="1">
      <c r="A23" s="43">
        <v>14</v>
      </c>
      <c r="B23" s="69" t="s">
        <v>13</v>
      </c>
      <c r="C23" s="69"/>
      <c r="D23" s="69"/>
      <c r="E23" s="69"/>
      <c r="F23" s="69"/>
      <c r="G23" s="69"/>
      <c r="H23" s="35">
        <v>401.7959</v>
      </c>
      <c r="I23" s="12">
        <v>510</v>
      </c>
      <c r="J23" s="9">
        <v>480</v>
      </c>
      <c r="K23" s="10">
        <f>I23-J23</f>
        <v>30</v>
      </c>
      <c r="L23" s="35">
        <v>401.7959</v>
      </c>
      <c r="M23" s="31">
        <f>H23-L23</f>
        <v>0</v>
      </c>
    </row>
    <row r="24" spans="1:13" s="8" customFormat="1" ht="16.5" customHeight="1">
      <c r="A24" s="43">
        <v>15</v>
      </c>
      <c r="B24" s="70" t="s">
        <v>14</v>
      </c>
      <c r="C24" s="71"/>
      <c r="D24" s="71"/>
      <c r="E24" s="71"/>
      <c r="F24" s="71"/>
      <c r="G24" s="72"/>
      <c r="H24" s="35">
        <v>193.60378</v>
      </c>
      <c r="I24" s="12"/>
      <c r="J24" s="9"/>
      <c r="K24" s="10">
        <f>I24-J24</f>
        <v>0</v>
      </c>
      <c r="L24" s="35">
        <v>193.60378</v>
      </c>
      <c r="M24" s="31">
        <f>H24-L24</f>
        <v>0</v>
      </c>
    </row>
    <row r="25" spans="1:13" ht="20.25" customHeight="1">
      <c r="A25" s="44">
        <v>16</v>
      </c>
      <c r="B25" s="73" t="s">
        <v>2</v>
      </c>
      <c r="C25" s="73"/>
      <c r="D25" s="73"/>
      <c r="E25" s="73"/>
      <c r="F25" s="73"/>
      <c r="G25" s="73"/>
      <c r="H25" s="36">
        <f>H28+H26</f>
        <v>1839.5324600000001</v>
      </c>
      <c r="I25" s="3">
        <f>I28</f>
        <v>0</v>
      </c>
      <c r="J25" s="23"/>
      <c r="K25" s="24"/>
      <c r="L25" s="36">
        <f>L28+L26</f>
        <v>1839.5324600000001</v>
      </c>
      <c r="M25" s="36">
        <f>M28+M26</f>
        <v>0</v>
      </c>
    </row>
    <row r="26" spans="1:13" s="8" customFormat="1" ht="26.25" customHeight="1">
      <c r="A26" s="45">
        <v>17</v>
      </c>
      <c r="B26" s="77" t="s">
        <v>25</v>
      </c>
      <c r="C26" s="77"/>
      <c r="D26" s="77"/>
      <c r="E26" s="77"/>
      <c r="F26" s="77"/>
      <c r="G26" s="77"/>
      <c r="H26" s="37">
        <f>H27</f>
        <v>211.30024</v>
      </c>
      <c r="I26" s="14"/>
      <c r="J26" s="15"/>
      <c r="K26" s="16"/>
      <c r="L26" s="37">
        <f>L27</f>
        <v>211.30024</v>
      </c>
      <c r="M26" s="37">
        <f>M27</f>
        <v>0</v>
      </c>
    </row>
    <row r="27" spans="1:13" s="8" customFormat="1" ht="20.25" customHeight="1">
      <c r="A27" s="45">
        <v>18</v>
      </c>
      <c r="B27" s="74" t="s">
        <v>26</v>
      </c>
      <c r="C27" s="75"/>
      <c r="D27" s="75"/>
      <c r="E27" s="75"/>
      <c r="F27" s="75"/>
      <c r="G27" s="76"/>
      <c r="H27" s="38">
        <v>211.30024</v>
      </c>
      <c r="I27" s="14"/>
      <c r="J27" s="15"/>
      <c r="K27" s="16"/>
      <c r="L27" s="38">
        <v>211.30024</v>
      </c>
      <c r="M27" s="31">
        <f>H27-L27</f>
        <v>0</v>
      </c>
    </row>
    <row r="28" spans="1:13" s="8" customFormat="1" ht="20.25" customHeight="1">
      <c r="A28" s="45">
        <v>19</v>
      </c>
      <c r="B28" s="77" t="s">
        <v>15</v>
      </c>
      <c r="C28" s="77"/>
      <c r="D28" s="77"/>
      <c r="E28" s="77"/>
      <c r="F28" s="77"/>
      <c r="G28" s="77"/>
      <c r="H28" s="39">
        <f>H29+H30</f>
        <v>1628.23222</v>
      </c>
      <c r="I28" s="17">
        <f>I29+I30</f>
        <v>0</v>
      </c>
      <c r="J28" s="15"/>
      <c r="K28" s="16"/>
      <c r="L28" s="39">
        <f>L29+L30</f>
        <v>1628.23222</v>
      </c>
      <c r="M28" s="39">
        <f>M29+M30</f>
        <v>0</v>
      </c>
    </row>
    <row r="29" spans="1:13" s="8" customFormat="1" ht="15.75" customHeight="1">
      <c r="A29" s="45">
        <v>20</v>
      </c>
      <c r="B29" s="68" t="s">
        <v>16</v>
      </c>
      <c r="C29" s="68"/>
      <c r="D29" s="68"/>
      <c r="E29" s="68"/>
      <c r="F29" s="68"/>
      <c r="G29" s="68"/>
      <c r="H29" s="38">
        <v>1168.23412</v>
      </c>
      <c r="I29" s="18"/>
      <c r="J29" s="15"/>
      <c r="K29" s="16"/>
      <c r="L29" s="38">
        <v>1168.23412</v>
      </c>
      <c r="M29" s="31">
        <f>H29-L29</f>
        <v>0</v>
      </c>
    </row>
    <row r="30" spans="1:13" s="8" customFormat="1" ht="18.75" customHeight="1">
      <c r="A30" s="45">
        <v>21</v>
      </c>
      <c r="B30" s="68" t="s">
        <v>17</v>
      </c>
      <c r="C30" s="68"/>
      <c r="D30" s="68"/>
      <c r="E30" s="68"/>
      <c r="F30" s="68"/>
      <c r="G30" s="68"/>
      <c r="H30" s="38">
        <v>459.9981</v>
      </c>
      <c r="I30" s="18"/>
      <c r="J30" s="15"/>
      <c r="K30" s="16"/>
      <c r="L30" s="38">
        <v>459.9981</v>
      </c>
      <c r="M30" s="31">
        <f>H30-L30</f>
        <v>0</v>
      </c>
    </row>
    <row r="31" spans="1:13" ht="30.75" customHeight="1">
      <c r="A31" s="44">
        <v>22</v>
      </c>
      <c r="B31" s="65" t="s">
        <v>1</v>
      </c>
      <c r="C31" s="66"/>
      <c r="D31" s="66"/>
      <c r="E31" s="66"/>
      <c r="F31" s="66"/>
      <c r="G31" s="67"/>
      <c r="H31" s="40">
        <f>H10</f>
        <v>4612.20821</v>
      </c>
      <c r="I31" s="4" t="e">
        <f>#REF!+I10</f>
        <v>#REF!</v>
      </c>
      <c r="J31" s="4" t="e">
        <f>#REF!+J10</f>
        <v>#REF!</v>
      </c>
      <c r="K31" s="4" t="e">
        <f>#REF!+K10</f>
        <v>#REF!</v>
      </c>
      <c r="L31" s="40">
        <f>L10</f>
        <v>4612.20821</v>
      </c>
      <c r="M31" s="40">
        <f>M10</f>
        <v>0</v>
      </c>
    </row>
    <row r="32" ht="12.75">
      <c r="H32" s="41"/>
    </row>
  </sheetData>
  <sheetProtection/>
  <mergeCells count="32">
    <mergeCell ref="B22:G22"/>
    <mergeCell ref="B20:G20"/>
    <mergeCell ref="B26:G26"/>
    <mergeCell ref="B29:G29"/>
    <mergeCell ref="B28:G28"/>
    <mergeCell ref="B17:G17"/>
    <mergeCell ref="B13:G13"/>
    <mergeCell ref="B14:G14"/>
    <mergeCell ref="B15:G15"/>
    <mergeCell ref="B16:G16"/>
    <mergeCell ref="B18:G18"/>
    <mergeCell ref="B19:G19"/>
    <mergeCell ref="K8:K9"/>
    <mergeCell ref="J8:J9"/>
    <mergeCell ref="I8:I9"/>
    <mergeCell ref="B31:G31"/>
    <mergeCell ref="B30:G30"/>
    <mergeCell ref="B21:G21"/>
    <mergeCell ref="B23:G23"/>
    <mergeCell ref="B24:G24"/>
    <mergeCell ref="B25:G25"/>
    <mergeCell ref="B27:G27"/>
    <mergeCell ref="A5:L5"/>
    <mergeCell ref="B11:G11"/>
    <mergeCell ref="M5:V5"/>
    <mergeCell ref="A8:A9"/>
    <mergeCell ref="B12:G12"/>
    <mergeCell ref="H8:H9"/>
    <mergeCell ref="L8:L9"/>
    <mergeCell ref="M8:M9"/>
    <mergeCell ref="B10:G10"/>
    <mergeCell ref="B8:G9"/>
  </mergeCells>
  <printOptions/>
  <pageMargins left="0.7874015748031497" right="0.1968503937007874" top="0" bottom="0" header="0.5118110236220472" footer="0.5118110236220472"/>
  <pageSetup horizontalDpi="600" verticalDpi="600" orientation="portrait" paperSize="9" scale="8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Бутова</cp:lastModifiedBy>
  <cp:lastPrinted>2008-03-24T09:39:29Z</cp:lastPrinted>
  <dcterms:created xsi:type="dcterms:W3CDTF">2001-10-26T09:05:57Z</dcterms:created>
  <dcterms:modified xsi:type="dcterms:W3CDTF">2008-06-24T06:56:58Z</dcterms:modified>
  <cp:category/>
  <cp:version/>
  <cp:contentType/>
  <cp:contentStatus/>
</cp:coreProperties>
</file>