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4970" windowHeight="9435" activeTab="0"/>
  </bookViews>
  <sheets>
    <sheet name="Год(август)" sheetId="1" r:id="rId1"/>
  </sheets>
  <definedNames/>
  <calcPr fullCalcOnLoad="1"/>
</workbook>
</file>

<file path=xl/sharedStrings.xml><?xml version="1.0" encoding="utf-8"?>
<sst xmlns="http://schemas.openxmlformats.org/spreadsheetml/2006/main" count="926" uniqueCount="350">
  <si>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</si>
  <si>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</si>
  <si>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</si>
  <si>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</si>
  <si>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</si>
  <si>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</si>
  <si>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</si>
  <si>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</si>
  <si>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10807140</t>
  </si>
  <si>
    <t xml:space="preserve">Государственная пошлина за выдачу разрешения на установку рекламной конструкции </t>
  </si>
  <si>
    <t>10807150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</si>
  <si>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</si>
  <si>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</si>
  <si>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</si>
  <si>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Прочие местные налоги и сборы</t>
  </si>
  <si>
    <t>10907050</t>
  </si>
  <si>
    <t>ДОХОДЫ ОТ ИСПОЛЬЗОВАНИЯ ИМУЩЕСТВА, НАХОДЯЩЕГОСЯ В ГОСУДАРСТВЕННОЙ И МУНИЦИПАЛЬНОЙ СОБСТВЕННОСТИ</t>
  </si>
  <si>
    <t>11100000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</si>
  <si>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</si>
  <si>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</si>
  <si>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11107014</t>
  </si>
  <si>
    <t>11109034</t>
  </si>
  <si>
    <t>11109044</t>
  </si>
  <si>
    <t>11200000</t>
  </si>
  <si>
    <t>11201000</t>
  </si>
  <si>
    <t>11300000</t>
  </si>
  <si>
    <t>11303040</t>
  </si>
  <si>
    <t>11400000</t>
  </si>
  <si>
    <t>11401040</t>
  </si>
  <si>
    <t>11402033</t>
  </si>
  <si>
    <t>АДМИНИСТРАТИВНЫЕ ПЛАТЕЖИ И СБОРЫ</t>
  </si>
  <si>
    <t>11500000</t>
  </si>
  <si>
    <t>11502040</t>
  </si>
  <si>
    <t>11600000</t>
  </si>
  <si>
    <t>Денежные взыскания (штрафы) за нарушение законодательства о налогах и сборах</t>
  </si>
  <si>
    <t>11603000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</si>
  <si>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</si>
  <si>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</t>
  </si>
  <si>
    <t>11603030</t>
  </si>
  <si>
    <t>11105024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</si>
  <si>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</si>
  <si>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</si>
  <si>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</si>
  <si>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11630000</t>
  </si>
  <si>
    <t>11690040</t>
  </si>
  <si>
    <t>11700000</t>
  </si>
  <si>
    <t>11705040</t>
  </si>
  <si>
    <t>БЕЗВОЗМЕЗДНЫЕ ПОСТУПЛЕНИЯ ОТ ДРУГИХ БЮДЖЕТОВ БЮДЖЕТНОЙ СИСТЕМЫ РОССИЙСКОЙ ФЕДЕРАЦИИ</t>
  </si>
  <si>
    <t>20200000</t>
  </si>
  <si>
    <t>20201000</t>
  </si>
  <si>
    <t>Дотации на выравнивание бюджетной обеспеченности</t>
  </si>
  <si>
    <t>20201001</t>
  </si>
  <si>
    <t>20201007</t>
  </si>
  <si>
    <t>20201999</t>
  </si>
  <si>
    <t>20202000</t>
  </si>
  <si>
    <t>Субсидии бюджетам на обеспечение жильем молодых семей</t>
  </si>
  <si>
    <t>20202008</t>
  </si>
  <si>
    <t>20202021</t>
  </si>
  <si>
    <t>0101</t>
  </si>
  <si>
    <t>0102</t>
  </si>
  <si>
    <t>Субсидии бюджетам на комплектование книжных фондов библиотек муниципальных образований</t>
  </si>
  <si>
    <t>20202068</t>
  </si>
  <si>
    <t>Субсидии бюджетам на развитие и поддержку социальной и инженерной инфраструктуры закрытых административно-территориальных образований</t>
  </si>
  <si>
    <t>20202075</t>
  </si>
  <si>
    <t>20202999</t>
  </si>
  <si>
    <t>Субсидии ЗАТО г.Железногорск для приобретения современного медицинского оборудования, автотранспорта для ФГУЗ "ЦМСЧ № 51"</t>
  </si>
  <si>
    <t>0014</t>
  </si>
  <si>
    <t>0103</t>
  </si>
  <si>
    <t>0104</t>
  </si>
  <si>
    <t>0105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</si>
  <si>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</si>
  <si>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</si>
  <si>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</si>
  <si>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</si>
  <si>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20203007</t>
  </si>
  <si>
    <t>Субвенции бюджетам муниципальных образований на выплату ежемесячного пособия на ребенка</t>
  </si>
  <si>
    <t>20203009</t>
  </si>
  <si>
    <t>Субвенции бюджетам, направляемые в 2008 году на реализацию Закона края от 20.12.2005 № 17-4273 на обеспечение граждан, имеющих детей, ежемесячным пособием на ребенка</t>
  </si>
  <si>
    <t>0106</t>
  </si>
  <si>
    <t>Субвенции на расходы на доставку ежемесячного пособия на ребенка</t>
  </si>
  <si>
    <t>Прочие межбюджетные трансферты, передаваемые бюджетам</t>
  </si>
  <si>
    <t>20204999</t>
  </si>
  <si>
    <t>0079</t>
  </si>
  <si>
    <t>Межбюджетные трансферты на создание современных безопасных и комфортных условий в образовательных учреждениях</t>
  </si>
  <si>
    <t>0107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</si>
  <si>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</si>
  <si>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</si>
  <si>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</si>
  <si>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</si>
  <si>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</si>
  <si>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</t>
  </si>
  <si>
    <t>0108</t>
  </si>
  <si>
    <t>Субвенции на расходы по доставке субсидий, предоставляемых гражданам в качестве помощи для оплаты жилья и коммунальных услуг с учетом их доходов</t>
  </si>
  <si>
    <t>0109</t>
  </si>
  <si>
    <t>Субсидии бюджетам на обеспечение жильем молодых семей за счет средств федерального бюджета</t>
  </si>
  <si>
    <t>0100</t>
  </si>
  <si>
    <t>Субсидии на обеспечение устойчивости и перспективного развития инжененрных объектов питьевого водоснабжения</t>
  </si>
  <si>
    <t>0133</t>
  </si>
  <si>
    <t>Субсидии бюджету ЗАТО Железногорск для осуществления капитального ремонта здания детского стационара, расположенного в ЗАТО Железногорск</t>
  </si>
  <si>
    <t>0134</t>
  </si>
  <si>
    <t>Субсидии бюджетам муниципальных образований по КЦП "Комплексные меры по преодолению распространения наркомании, пьянства и алкоголизма в Красноярском крае на 2007-2009 годы"</t>
  </si>
  <si>
    <t>0007</t>
  </si>
  <si>
    <t>Межбюджетные трансферты на присуждение грантов Губернатора Красноярского края "Жители - за чистоту и благоустройство"</t>
  </si>
  <si>
    <t>0081</t>
  </si>
  <si>
    <t>План                 на 2008 год</t>
  </si>
  <si>
    <t xml:space="preserve">                                                                                                                                 Приложение № 2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</si>
  <si>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</si>
  <si>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</si>
  <si>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бюджетам, направляемые в 2008 году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 (ежемесячная денежная выплата в размере 100 рублей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</si>
  <si>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0024</t>
  </si>
  <si>
    <t>Субвенции бюджетам, направляемые в 2008 году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</si>
  <si>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0025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</si>
  <si>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</si>
  <si>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</si>
  <si>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20202089</t>
  </si>
  <si>
    <t>0001</t>
  </si>
  <si>
    <t>Субвенции бюджетам, направляемые в 2008 году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 (ежемесячная денежная выплата в размере 100 рублей на проезд на всех видах городского пассажирского транспорта (кроме такси) на автомобильном транспорте общего пользования (кроме такси) пригородных маршрутов, а при их отсутствии - международных маршрутов (внутрирайонных), на водном транспорте пригородного сообщения</t>
  </si>
  <si>
    <t>0026</t>
  </si>
  <si>
    <t>Субвенции бюджетам, направляемые в 2008 году на реализацию Закона края по предоставлению дополнительных мер социальной поддержки членов семей военнослужащих, погибших при исполнении обязанностей военной службы</t>
  </si>
  <si>
    <t>Наименование кода дохода бюджета</t>
  </si>
  <si>
    <t>0027</t>
  </si>
  <si>
    <t>Субвенции бюджетам, направляемые в 2008 году на реализацию Закона края от 20.12.2005 № 17-4271 на доплату к пенсии по случаю потери кормильца детям военнослужащих, погибших (умерших) в период прохождения военной службы</t>
  </si>
  <si>
    <t>0028</t>
  </si>
  <si>
    <t>Субвенции бюджетам, направляемые в 2008 году на реализацию Закона края от 27.12.2005 № 17-4392 "О наделении органов местного самоуправления муниципальных районов и городских округов государственными полномочиями по социальной поддержке инвалидов" (Расходы на возмещение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образования)</t>
  </si>
  <si>
    <t>0030</t>
  </si>
  <si>
    <t>0031</t>
  </si>
  <si>
    <t>Субвенции бюджетам, направляемые в 2008 году на реализацию Закона края от 25.01.2007 № 21-5725 на организацию круглосуточного приема, содержания, выхаживания и воспитаниния детей в возрасте до четырех лет, оставшихся без попечения родителей или других законных представителей</t>
  </si>
  <si>
    <t>0032</t>
  </si>
  <si>
    <t>Субвенции бюджетам, направляемые в 2008 году на реализацию Закона края от 26.12.2006 № 21-5589 на создание и обеспечение деятельности комиссий по делам несовершеннолетних и защите их прав</t>
  </si>
  <si>
    <t>0033</t>
  </si>
  <si>
    <t>Субвенции бюджетам, направляемые в 2008 году на реализацию Закона края от 20.12.2005 № 17-4294 по организации деятельности органов управления системой социальной защиты населения</t>
  </si>
  <si>
    <t>0034</t>
  </si>
  <si>
    <t>Субвенции бюджетам, направляемые в 2008 году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</si>
  <si>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0036</t>
  </si>
  <si>
    <t>Субвенции бюджетам. направляемые в 2008 году на реализацию Закона края от 27.12.2007 №17-4379 на обеспечение содержания в МДОУ (группах) детей без взимания родительской платы</t>
  </si>
  <si>
    <t>0037</t>
  </si>
  <si>
    <t>0038</t>
  </si>
  <si>
    <t>Субвенции бюджетам, направляемые в 2008 году на реализацию Закона края для обеспечения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образования. для определения в дошкольные образовательные учреждения</t>
  </si>
  <si>
    <t>0039</t>
  </si>
  <si>
    <t>0041</t>
  </si>
  <si>
    <t>0042</t>
  </si>
  <si>
    <t>0043</t>
  </si>
  <si>
    <t>Субвенции на расходы на доставку ежемесячной денежной выплаты членам семей военнослужащих, погибших при исполнении обязанностей военной службы</t>
  </si>
  <si>
    <t>0113</t>
  </si>
  <si>
    <t>Субвенции на расходы на возмещение расходов, связанных с предоставлением бесплатного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</si>
  <si>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0114</t>
  </si>
  <si>
    <t>Субвенции бюджетам, направляемые в 2008 году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 (ежемесячная денежная компенсация за пользование услугами местной телефонной связи в размере тарифа за предоставление абоненту в постоянное пользование абонетской линии независимо от ее типа)</t>
  </si>
  <si>
    <t>0115</t>
  </si>
  <si>
    <t>0116</t>
  </si>
  <si>
    <t>Субвенции на расходы на доставку ежемесячных денежных выплат на проезд, компенсацию в размере тарифа за предоставление абоненту в постоянное пользование абонентской линии, компенсации в размере 50 % стоимости абонентской платы за радио лицам, проработавшим в тылу в период с 22 июня 1941 года по 9 мая 1945 года не менее 6 месяцев, исключая период работы на временно оккупированных территориях СССР, либо награжденные орденами и медалями СССР за самоотверженный труд в период ВОВ, ветеранам труда и гражданам, приравненных к ним по состоянию на 31.12.2004 года, ветеранам труда края, родителям и вдовам (вдовцам) военнослужащих</t>
  </si>
  <si>
    <t>0117</t>
  </si>
  <si>
    <t>Субвенции на расходы по возмещению расходов в размере 50 процентов стоимости пользования коллективной телевизионной антенной</t>
  </si>
  <si>
    <t>0118</t>
  </si>
  <si>
    <t>Субвенции бюджетам, направляемые в 2008 году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 (ежемесячная денежная выплата в размере 100 рублей ветеранам труда края и пенсионерам)</t>
  </si>
  <si>
    <t>0119</t>
  </si>
  <si>
    <t>Субвенции бюджетам, направляемые в 2008 году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 (денежная компенсация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</si>
  <si>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0120</t>
  </si>
  <si>
    <t>Субвенции бюджетам, направляемые в 2008 году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 (денежная компенсация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транспорте)</t>
  </si>
  <si>
    <t>0121</t>
  </si>
  <si>
    <t>Субвенция на расходы по доставке ежемеячной денежной выплаты на проезд реабилитированным лицам и лицам, признанным пострадавшими от политических репрессий</t>
  </si>
  <si>
    <t>0122</t>
  </si>
  <si>
    <t>Субвенции бюджетам, направляемые в 2008 году на реализацию Закона края от 27.12.2005 № 17-4392 "О наделении органов местного самоуправления муниципальных районов и городских округов государственными полномочиями по социальной поддержке инвалидов"(компенсационные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или образовательном учреждении)</t>
  </si>
  <si>
    <t>0123</t>
  </si>
  <si>
    <t>Субвенции на расходы по доставке компенсационных выплат инвалидам, родителям и законным представителям детей - инвалидов</t>
  </si>
  <si>
    <t>0124</t>
  </si>
  <si>
    <t>Субвенции на расходы по доставке субсидий, предоставленных в качестве помощи для оплаты жилья и коммунальных услуг отдельным категориям граждан</t>
  </si>
  <si>
    <t>0125</t>
  </si>
  <si>
    <t>Субвенции бюджетам, направляемые в 2008 году на реализацию Закона края на оказание единовременной адресной материальной помощи обратившимся одиноким пенсионерам и одиноким супружеским парам на текущий ремонт жилья</t>
  </si>
  <si>
    <t>0126</t>
  </si>
  <si>
    <t>0082</t>
  </si>
  <si>
    <t>Дотации бюджетам муниципальных образований края, направляемые в 2008 году в целях сохранения объема финансовой помощи на выравнивание уровня бюджетной обеспеченности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</si>
  <si>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</si>
  <si>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среств краевого бюджета</t>
  </si>
  <si>
    <t>Субсидии бюджетам муниципальных образований края на частичное финансирование (возмещение) расходов на повышение оплаты труда работникам бюджетной сферы с 1 февраля 2008 года</t>
  </si>
  <si>
    <t>0096</t>
  </si>
  <si>
    <t>Субвенции бюджетам, направляемые в 2008 году на реализацию Закона края от 26.12.2006 № 21-5677 на единовременную денежную выплату на проезд детей школьного возраста в размере 70 рублей</t>
  </si>
  <si>
    <t>0127</t>
  </si>
  <si>
    <t>0128</t>
  </si>
  <si>
    <t>Субвенции бюджетам, направляемые в 2008 году на реализацию Закона края от 26.12.2006 № 21-5677 на ежемесячную денежную выплату семьям с детьми, в которых родители инвалиды в размере 1000 руб.</t>
  </si>
  <si>
    <t>0129</t>
  </si>
  <si>
    <t>Субвенции на расходы по доставке ежемесячной выплаты на проезд детей школьного возраста, ежегодного пособия на ребенка школьного возраста, ежемесячной денежной выплаты семьям, имеющих детей, в которых родители инвалиды</t>
  </si>
  <si>
    <t>0130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</si>
  <si>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ДОУ в соответствии с КЦП "Дети" на 2007-2009 годы</t>
  </si>
  <si>
    <t>0131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</si>
  <si>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</si>
  <si>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</t>
  </si>
  <si>
    <t>Субвенции бюджетам, направляемые в 2008 году на реализацию Закона края от 29.03.2007 № 22-6015 на выплату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</si>
  <si>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0110</t>
  </si>
  <si>
    <t>Субвенции бюджетам, направляемые в 2008 году на реализацию Закона края от 29.03.2007 № 22-6015 на выплату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</si>
  <si>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0111</t>
  </si>
  <si>
    <t>Субвенции на расходы на доставку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</si>
  <si>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0112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</si>
  <si>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</si>
  <si>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</si>
  <si>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</si>
  <si>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Средства бюджетов, передаваемые бюджетам на переселение граждан из закрытых административно-территориальных образований</t>
  </si>
  <si>
    <t>20204010</t>
  </si>
  <si>
    <t>Код глав.адм.</t>
  </si>
  <si>
    <t>Код вида доходов</t>
  </si>
  <si>
    <t>Код подвида доходов</t>
  </si>
  <si>
    <t>Код классиф.сектора гос.упр.</t>
  </si>
  <si>
    <t>(руб.)</t>
  </si>
  <si>
    <t>п/п</t>
  </si>
  <si>
    <t>ДОХОДЫ, ПОСТУПАЮЩИЕ С ТЕРРИТОРИИ ЗАТО</t>
  </si>
  <si>
    <t>НАЛОГОВЫЕ ДОХОДЫ</t>
  </si>
  <si>
    <r>
      <t>Налог на имущество физических лиц</t>
    </r>
    <r>
      <rPr>
        <sz val="9"/>
        <rFont val="ARIAL"/>
        <family val="2"/>
      </rPr>
      <t>, взимаемый по  ставкам, применяемым к объектам налогообложения, расположенным в границах городских округов</t>
    </r>
  </si>
  <si>
    <t>10904050</t>
  </si>
  <si>
    <t>НЕНАЛОГОВЫЕ ДОХОДЫ</t>
  </si>
  <si>
    <t>Проценты, полученные от предоставления бюджетных кредитов внутри страны за счет средств бюджетов городских округов</t>
  </si>
  <si>
    <t>11103040</t>
  </si>
  <si>
    <t>11105034</t>
  </si>
  <si>
    <t>Субсидии на проведение капитального ремонта многоквартирных домов (за счет остатка прошлого года федеральных средств)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</si>
  <si>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МДОУ)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</si>
  <si>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МОУ ДОД ДХШ)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</si>
  <si>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МОУ ДОД ДШИ № 2)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</si>
  <si>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МОУ ДОД ДШИ им.Мусоргского)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</si>
  <si>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</si>
  <si>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ВОЗВРАТ ОСТАТКОВ СУБСИДИЙ И СУБВЕНЦИЙ ПРОШЛЫХ ЛЕТ</t>
  </si>
  <si>
    <t>11900000</t>
  </si>
  <si>
    <t>Возврат остатков субсидий и субвенций из бюджета городского округа</t>
  </si>
  <si>
    <t>11904000</t>
  </si>
  <si>
    <t>ВСЕГО ДОХОДОВ</t>
  </si>
  <si>
    <t>Изменения        (+,-)</t>
  </si>
  <si>
    <t>Субвенции бюджетам, направляемые в 2008 году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 (ежемесячная денежная компенсация в размере 50 % стоимости абонентской платы за радио</t>
  </si>
  <si>
    <t xml:space="preserve">Субсидии бюджетам муниципальных образований на выплаты воспитателям в краевых и муниципальных учреждениях, реализующих основную общеобразовательную программу дошкольного образования детей </t>
  </si>
  <si>
    <t>0088</t>
  </si>
  <si>
    <t>Субсидии бюджетам городских округов на обеспечение первичных мер пожарной безопасности</t>
  </si>
  <si>
    <t>0083</t>
  </si>
  <si>
    <t>Субсидии бюджетам городских округов на приобретение и установку противопожарного оборудования</t>
  </si>
  <si>
    <t>0132</t>
  </si>
  <si>
    <t>Субсидии бюджетам муниципальных образований на приобретение систем охранно-пожарной сигнализации и оповещения для муниципальных образовательных учреждений дополнительного образования детей</t>
  </si>
  <si>
    <t>Код элемента</t>
  </si>
  <si>
    <t>0099</t>
  </si>
  <si>
    <t>Субсидии на 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оказания адресной социальной помощи неработающим пенсионерам</t>
  </si>
  <si>
    <t>0098</t>
  </si>
  <si>
    <t>Субсидии на реализацию мероприятий, направленных на повышение эксплуатационной надежности объектов жизнеобеспечения муниципальных образований края</t>
  </si>
  <si>
    <t>0008</t>
  </si>
  <si>
    <t>000</t>
  </si>
  <si>
    <t>0000</t>
  </si>
  <si>
    <t>ДОХОДЫ</t>
  </si>
  <si>
    <t>182</t>
  </si>
  <si>
    <t>01</t>
  </si>
  <si>
    <t>110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</si>
  <si>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</si>
  <si>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</si>
  <si>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</si>
  <si>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</si>
  <si>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</si>
  <si>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0009</t>
  </si>
  <si>
    <t>Субсидии на выполнение ремонтно-строительных работ по устройству спортивных дворов общеобразовательных учреждений</t>
  </si>
  <si>
    <t>0016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</si>
  <si>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</si>
  <si>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Единый сельскохозяйственный налог</t>
  </si>
  <si>
    <t>04</t>
  </si>
  <si>
    <t>Земельный налог</t>
  </si>
  <si>
    <t>188</t>
  </si>
  <si>
    <t>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</si>
  <si>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</si>
  <si>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009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</si>
  <si>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</si>
  <si>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</si>
  <si>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>162</t>
  </si>
  <si>
    <t>120</t>
  </si>
  <si>
    <t>091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</si>
  <si>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</si>
  <si>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</si>
  <si>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</si>
  <si>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</si>
  <si>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130</t>
  </si>
  <si>
    <t>076</t>
  </si>
  <si>
    <t>0200</t>
  </si>
  <si>
    <t>0400</t>
  </si>
  <si>
    <t>720</t>
  </si>
  <si>
    <t>722</t>
  </si>
  <si>
    <t>727</t>
  </si>
  <si>
    <t>ДОХОДЫ ОТ ПРОДАЖИ МАТЕРИАЛЬНЫХ И НЕМАТЕРИАЛЬНЫХ АКТИВОВ</t>
  </si>
  <si>
    <t>410</t>
  </si>
  <si>
    <t>Доходы от продажи квартир, находящихся в собственности городских округов</t>
  </si>
  <si>
    <t>Платежи, взимаемые организациями городских округов за выполнение определенных функций</t>
  </si>
  <si>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</si>
  <si>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</si>
  <si>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</si>
  <si>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</si>
  <si>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</si>
  <si>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180</t>
  </si>
  <si>
    <t>Прочие неналоговые доходы бюджетов городских округов</t>
  </si>
  <si>
    <t>151</t>
  </si>
  <si>
    <t>Дотации бюджетам закрытых административно - территориальных образований</t>
  </si>
  <si>
    <t>на 2008 год</t>
  </si>
  <si>
    <t>4601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</si>
  <si>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</si>
  <si>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Доходы от эксплуатации и использования имущества автомобильных дорог, находящихся в собственности городских округов</t>
  </si>
  <si>
    <t xml:space="preserve">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</si>
  <si>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от 06.12.2007    № 35-242Р</t>
  </si>
  <si>
    <t xml:space="preserve">                                                                                                                                 Приложение № 3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</si>
  <si>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</si>
  <si>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</si>
  <si>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</si>
  <si>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</si>
  <si>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</si>
  <si>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</si>
  <si>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Субвенции бюджетам, направляемые в 2008 году на реализацию Закона края от 26.12.2006 № 21-5677 на выплату ежегодного пособия на ребенка школьного возраста в размере 1000 рублей</t>
  </si>
  <si>
    <t>Субсидии на осуществление социально значимых расходов капитального характера</t>
  </si>
  <si>
    <t>0023</t>
  </si>
  <si>
    <t>Субвенции бюджетам, направляемые в 2008 году на реализацию Закона края от 27.12.2005 № 17-4377 на обеспечение питанием детей, обучающихся в МОУ без взимания платы</t>
  </si>
  <si>
    <t>Субвенции бюджетам, направляемые в 2008 году на реализацию Закона края от 20.12.2005 № 17-4312 по социальному обслуживанию населения</t>
  </si>
  <si>
    <t>Субвенции бюджетам, направляемые в 2008 году на реализацию Закона края на оказание единовременной адресной материальной помощи обратившимся гражданам, находящимся в трудной жизненной ситуации</t>
  </si>
  <si>
    <t>Субсидии на приобретение автотранспорта</t>
  </si>
  <si>
    <t>Субвенции бюджетам городских округов на предоставление гражданам субсидий на оплату жилого помещения и коммунальных услуг с учетом их доходов</t>
  </si>
  <si>
    <t>Субвенции бюджетам, направляемые в 2008 году на реализацию Закона края по организации и осуществлению деятельности по опеке и попечительству в отношении несовершеннолетних</t>
  </si>
  <si>
    <t>Субсидии на приобретение специального оборудования для археологического клуба "Юный археолог" на базе МУК "МВЦ г.Железногорска"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</si>
  <si>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от экономии на процентах при получении заемных (кредитных) средств</t>
  </si>
  <si>
    <t>бюджета ЗАТО Железногорск</t>
  </si>
  <si>
    <t>Прочие субсидии</t>
  </si>
  <si>
    <t>Субвенции бюджетам, направляемые в 2008 году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</si>
  <si>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/>
  </si>
  <si>
    <t>НАЛОГИ НА ПРИБЫЛЬ, ДОХОДЫ</t>
  </si>
  <si>
    <t>10100000</t>
  </si>
  <si>
    <t>10101012</t>
  </si>
  <si>
    <t>Налог на доходы физических лиц</t>
  </si>
  <si>
    <t>10102000</t>
  </si>
  <si>
    <t>10102010</t>
  </si>
  <si>
    <t>10102020</t>
  </si>
  <si>
    <t>10102021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</si>
  <si>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</si>
  <si>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</si>
  <si>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</si>
  <si>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</si>
  <si>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</si>
  <si>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</si>
  <si>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</si>
  <si>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</si>
  <si>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10503000</t>
  </si>
  <si>
    <t>НАЛОГИ НА ИМУЩЕСТВО</t>
  </si>
  <si>
    <t>10600000</t>
  </si>
  <si>
    <t>10601020</t>
  </si>
  <si>
    <t>10606000</t>
  </si>
  <si>
    <t>Субсидии бюджетам городских округов на государственную поддержку внедрения комплексных мер модернизации образования</t>
  </si>
  <si>
    <t>20202042</t>
  </si>
  <si>
    <t>Субсидии ЗАТО г.Железногорск для осуществления ремонта здравпунктов поселков Тартат, Новый путь, Додоново</t>
  </si>
  <si>
    <t>Дотации бюджетам закрытых административно - территориальных образований на поддержку мер по обеспечению сбалансированности бюджетов закрытых административно - территориальных образований на 2008 год</t>
  </si>
  <si>
    <t>20201003</t>
  </si>
  <si>
    <t>План                  на 2008 год</t>
  </si>
  <si>
    <t>ПРОЧИЕ БЕЗВОЗМЕЗДНЫЕ ПОСТУПЛЕНИЯ</t>
  </si>
  <si>
    <t>00</t>
  </si>
  <si>
    <t>Прочие безвозмездные поступления в бюджеты городских округов</t>
  </si>
  <si>
    <t>20704000</t>
  </si>
  <si>
    <t>20700000</t>
  </si>
  <si>
    <t>Межбюджетные трансферты на внедрение инновационных образовательных программ в муниципальных образовательных школах</t>
  </si>
  <si>
    <t xml:space="preserve">                                                                                                                                 от 18.09.2008   № 47-335P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</si>
</sst>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0\ _р_._-;\-* #,##0.000\ _р_._-;_-* &quot;-&quot;??\ _р_._-;_-@_-"/>
    <numFmt numFmtId="166" formatCode="_-* #,##0.0\ _р_._-;\-* #,##0.0\ _р_._-;_-* &quot;-&quot;??\ _р_._-;_-@_-"/>
    <numFmt numFmtId="167" formatCode="_-* #,##0.0_р_._-;\-* #,##0.0_р_._-;_-* &quot;-&quot;?_р_._-;_-@_-"/>
    <numFmt numFmtId="168" formatCode="_-* #,##0.00\ _р_._-;\-* #,##0.00\ _р_._-;_-* &quot;-&quot;??\ _р_._-;_-@_-"/>
    <numFmt numFmtId="169" formatCode="#,##0.00_р_."/>
    <numFmt numFmtId="170" formatCode="#,##0;\-#,##0;#,##0"/>
    <numFmt numFmtId="171" formatCode="#,##0.00;\-#,##0.00;#,##0.00"/>
    <numFmt numFmtId="172" formatCode="0.0"/>
    <numFmt numFmtId="173" formatCode="#,##0.0;\-#,##0.0;#,##0.0"/>
    <numFmt numFmtId="174" formatCode="#,##0.000;\-#,##0.000;#,##0.000"/>
    <numFmt numFmtId="175" formatCode="#,##0.00_ ;\-#,##0.00\ "/>
  </numFmts>
  <fonts count="52">
    <font>
      <sz val="10"/>
      <name val="Arial Cyr"/>
      <family val="0"/>
    </font>
    <font>
      <sz val="8"/>
      <name val="MS Sans Serif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63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33" borderId="0" xfId="54" applyFont="1" applyFill="1" applyBorder="1" applyAlignment="1" applyProtection="1">
      <alignment horizontal="center" vertical="top" wrapText="1"/>
      <protection locked="0"/>
    </xf>
    <xf numFmtId="0" fontId="9" fillId="33" borderId="0" xfId="54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vertical="top" wrapText="1"/>
    </xf>
    <xf numFmtId="0" fontId="10" fillId="0" borderId="10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justify" wrapText="1"/>
      <protection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vertical="top" wrapText="1"/>
    </xf>
    <xf numFmtId="49" fontId="12" fillId="0" borderId="11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2" fillId="34" borderId="12" xfId="0" applyFont="1" applyFill="1" applyBorder="1" applyAlignment="1">
      <alignment vertical="top" wrapText="1"/>
    </xf>
    <xf numFmtId="49" fontId="12" fillId="0" borderId="12" xfId="0" applyNumberFormat="1" applyFont="1" applyBorder="1" applyAlignment="1">
      <alignment horizontal="center" vertical="top"/>
    </xf>
    <xf numFmtId="170" fontId="12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 vertical="top"/>
    </xf>
    <xf numFmtId="170" fontId="13" fillId="0" borderId="12" xfId="0" applyNumberFormat="1" applyFont="1" applyBorder="1" applyAlignment="1">
      <alignment vertical="top"/>
    </xf>
    <xf numFmtId="0" fontId="13" fillId="0" borderId="12" xfId="53" applyFont="1" applyBorder="1" applyAlignment="1">
      <alignment vertical="top" wrapText="1"/>
      <protection/>
    </xf>
    <xf numFmtId="49" fontId="13" fillId="0" borderId="13" xfId="0" applyNumberFormat="1" applyFont="1" applyBorder="1" applyAlignment="1">
      <alignment horizontal="center" vertical="top"/>
    </xf>
    <xf numFmtId="170" fontId="12" fillId="0" borderId="12" xfId="0" applyNumberFormat="1" applyFont="1" applyFill="1" applyBorder="1" applyAlignment="1">
      <alignment vertical="top"/>
    </xf>
    <xf numFmtId="0" fontId="12" fillId="35" borderId="12" xfId="0" applyFont="1" applyFill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2" fillId="34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53" applyFont="1" applyAlignment="1">
      <alignment horizontal="left" vertical="top"/>
      <protection/>
    </xf>
    <xf numFmtId="49" fontId="13" fillId="0" borderId="12" xfId="0" applyNumberFormat="1" applyFont="1" applyFill="1" applyBorder="1" applyAlignment="1">
      <alignment horizontal="center" vertical="top"/>
    </xf>
    <xf numFmtId="0" fontId="14" fillId="33" borderId="0" xfId="53" applyFont="1" applyFill="1" applyAlignment="1">
      <alignment horizontal="center" vertical="top" wrapText="1"/>
      <protection/>
    </xf>
    <xf numFmtId="0" fontId="13" fillId="0" borderId="12" xfId="0" applyFont="1" applyFill="1" applyBorder="1" applyAlignment="1">
      <alignment vertical="top" wrapText="1"/>
    </xf>
    <xf numFmtId="170" fontId="13" fillId="0" borderId="12" xfId="0" applyNumberFormat="1" applyFont="1" applyFill="1" applyBorder="1" applyAlignment="1">
      <alignment vertical="top"/>
    </xf>
    <xf numFmtId="0" fontId="13" fillId="0" borderId="12" xfId="0" applyFont="1" applyBorder="1" applyAlignment="1">
      <alignment horizontal="left" vertical="top" wrapText="1"/>
    </xf>
    <xf numFmtId="171" fontId="13" fillId="0" borderId="12" xfId="0" applyNumberFormat="1" applyFont="1" applyBorder="1" applyAlignment="1">
      <alignment vertical="top"/>
    </xf>
    <xf numFmtId="171" fontId="13" fillId="0" borderId="12" xfId="0" applyNumberFormat="1" applyFont="1" applyFill="1" applyBorder="1" applyAlignment="1">
      <alignment vertical="top"/>
    </xf>
    <xf numFmtId="171" fontId="12" fillId="0" borderId="11" xfId="0" applyNumberFormat="1" applyFont="1" applyBorder="1" applyAlignment="1">
      <alignment vertical="top"/>
    </xf>
    <xf numFmtId="171" fontId="12" fillId="0" borderId="12" xfId="0" applyNumberFormat="1" applyFont="1" applyBorder="1" applyAlignment="1">
      <alignment/>
    </xf>
    <xf numFmtId="0" fontId="13" fillId="0" borderId="13" xfId="53" applyFont="1" applyBorder="1" applyAlignment="1">
      <alignment vertical="top" wrapText="1"/>
      <protection/>
    </xf>
    <xf numFmtId="0" fontId="12" fillId="0" borderId="0" xfId="0" applyFont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49" fontId="13" fillId="0" borderId="12" xfId="0" applyNumberFormat="1" applyFont="1" applyBorder="1" applyAlignment="1">
      <alignment vertical="top"/>
    </xf>
    <xf numFmtId="0" fontId="0" fillId="36" borderId="0" xfId="0" applyFont="1" applyFill="1" applyAlignment="1">
      <alignment horizontal="center"/>
    </xf>
    <xf numFmtId="0" fontId="13" fillId="37" borderId="12" xfId="0" applyFont="1" applyFill="1" applyBorder="1" applyAlignment="1">
      <alignment horizontal="left" wrapText="1"/>
    </xf>
    <xf numFmtId="0" fontId="6" fillId="33" borderId="0" xfId="53" applyFont="1" applyFill="1" applyAlignment="1">
      <alignment horizontal="right" vertical="top" wrapText="1"/>
      <protection/>
    </xf>
    <xf numFmtId="0" fontId="7" fillId="33" borderId="0" xfId="53" applyFont="1" applyFill="1" applyAlignment="1">
      <alignment horizontal="right" vertical="top" wrapText="1"/>
      <protection/>
    </xf>
    <xf numFmtId="0" fontId="8" fillId="33" borderId="0" xfId="54" applyFont="1" applyFill="1" applyBorder="1" applyAlignment="1" applyProtection="1">
      <alignment horizontal="center" vertical="top" wrapText="1"/>
      <protection locked="0"/>
    </xf>
    <xf numFmtId="0" fontId="9" fillId="33" borderId="0" xfId="54" applyFont="1" applyFill="1" applyBorder="1" applyAlignment="1" applyProtection="1">
      <alignment horizontal="center" vertical="top" wrapText="1"/>
      <protection locked="0"/>
    </xf>
    <xf numFmtId="0" fontId="7" fillId="33" borderId="0" xfId="54" applyFont="1" applyFill="1" applyBorder="1" applyAlignment="1" applyProtection="1">
      <alignment horizontal="center" vertical="top" wrapText="1"/>
      <protection locked="0"/>
    </xf>
    <xf numFmtId="0" fontId="10" fillId="33" borderId="15" xfId="53" applyFont="1" applyFill="1" applyBorder="1" applyAlignment="1">
      <alignment horizontal="right"/>
      <protection/>
    </xf>
    <xf numFmtId="0" fontId="5" fillId="33" borderId="15" xfId="53" applyFont="1" applyFill="1" applyBorder="1" applyAlignment="1">
      <alignment horizontal="right"/>
      <protection/>
    </xf>
    <xf numFmtId="0" fontId="5" fillId="33" borderId="0" xfId="53" applyFont="1" applyFill="1" applyBorder="1" applyAlignment="1">
      <alignment horizontal="right"/>
      <protection/>
    </xf>
    <xf numFmtId="0" fontId="10" fillId="0" borderId="10" xfId="53" applyFont="1" applyBorder="1" applyAlignment="1">
      <alignment horizontal="center" vertical="center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10" fillId="0" borderId="17" xfId="53" applyFont="1" applyBorder="1" applyAlignment="1">
      <alignment horizontal="center" vertical="center" wrapText="1"/>
      <protection/>
    </xf>
    <xf numFmtId="0" fontId="10" fillId="0" borderId="18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top" wrapText="1"/>
      <protection/>
    </xf>
    <xf numFmtId="0" fontId="15" fillId="0" borderId="19" xfId="53" applyFont="1" applyFill="1" applyBorder="1" applyAlignment="1" applyProtection="1">
      <alignment horizontal="center" vertical="top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17" xfId="53" applyFont="1" applyBorder="1" applyAlignment="1">
      <alignment horizontal="center" vertical="center" wrapText="1"/>
      <protection/>
    </xf>
    <xf numFmtId="0" fontId="11" fillId="0" borderId="18" xfId="53" applyFont="1" applyBorder="1" applyAlignment="1">
      <alignment horizontal="center" vertical="center" wrapText="1"/>
      <protection/>
    </xf>
    <xf numFmtId="0" fontId="16" fillId="33" borderId="0" xfId="0" applyFont="1" applyFill="1" applyAlignment="1">
      <alignment horizontal="left" vertical="top"/>
    </xf>
    <xf numFmtId="0" fontId="17" fillId="33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03.2008(справочно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5.75390625" style="26" customWidth="1"/>
    <col min="2" max="2" width="58.25390625" style="0" customWidth="1"/>
    <col min="3" max="3" width="4.75390625" style="27" customWidth="1"/>
    <col min="4" max="4" width="8.75390625" style="27" customWidth="1"/>
    <col min="5" max="5" width="5.125" style="27" customWidth="1"/>
    <col min="6" max="6" width="5.875" style="27" customWidth="1"/>
    <col min="7" max="7" width="7.75390625" style="27" customWidth="1"/>
    <col min="8" max="8" width="14.75390625" style="0" hidden="1" customWidth="1"/>
    <col min="9" max="9" width="13.25390625" style="0" hidden="1" customWidth="1"/>
    <col min="10" max="10" width="15.00390625" style="0" customWidth="1"/>
  </cols>
  <sheetData>
    <row r="1" spans="1:10" ht="15.75">
      <c r="A1" s="43"/>
      <c r="B1" s="62" t="s">
        <v>105</v>
      </c>
      <c r="C1" s="62"/>
      <c r="D1" s="62"/>
      <c r="E1" s="62"/>
      <c r="F1" s="62"/>
      <c r="G1" s="62"/>
      <c r="H1" s="62"/>
      <c r="I1" s="62"/>
      <c r="J1" s="62"/>
    </row>
    <row r="2" spans="1:10" ht="15.75">
      <c r="A2" s="43"/>
      <c r="B2" s="62" t="s">
        <v>292</v>
      </c>
      <c r="C2" s="62"/>
      <c r="D2" s="62"/>
      <c r="E2" s="62"/>
      <c r="F2" s="62"/>
      <c r="G2" s="62"/>
      <c r="H2" s="62"/>
      <c r="I2" s="62"/>
      <c r="J2" s="62"/>
    </row>
    <row r="3" spans="1:10" ht="15.75">
      <c r="A3" s="43"/>
      <c r="B3" s="62" t="s">
        <v>349</v>
      </c>
      <c r="C3" s="62"/>
      <c r="D3" s="62"/>
      <c r="E3" s="62"/>
      <c r="F3" s="62"/>
      <c r="G3" s="62"/>
      <c r="H3" s="62"/>
      <c r="I3" s="62"/>
      <c r="J3" s="62"/>
    </row>
    <row r="4" spans="1:10" ht="15.75">
      <c r="A4" s="43"/>
      <c r="B4" s="63" t="s">
        <v>294</v>
      </c>
      <c r="C4" s="63"/>
      <c r="D4" s="63"/>
      <c r="E4" s="63"/>
      <c r="F4" s="63"/>
      <c r="G4" s="63"/>
      <c r="H4" s="63"/>
      <c r="I4" s="63"/>
      <c r="J4" s="63"/>
    </row>
    <row r="5" spans="1:10" ht="15.75">
      <c r="A5" s="43"/>
      <c r="B5" s="63" t="s">
        <v>292</v>
      </c>
      <c r="C5" s="63"/>
      <c r="D5" s="63"/>
      <c r="E5" s="63"/>
      <c r="F5" s="63"/>
      <c r="G5" s="63"/>
      <c r="H5" s="63"/>
      <c r="I5" s="63"/>
      <c r="J5" s="63"/>
    </row>
    <row r="6" spans="1:10" ht="15.75">
      <c r="A6" s="43"/>
      <c r="B6" s="63" t="s">
        <v>293</v>
      </c>
      <c r="C6" s="63"/>
      <c r="D6" s="63"/>
      <c r="E6" s="63"/>
      <c r="F6" s="63"/>
      <c r="G6" s="63"/>
      <c r="H6" s="63"/>
      <c r="I6" s="63"/>
      <c r="J6" s="63"/>
    </row>
    <row r="7" spans="1:10" ht="12.75" customHeight="1">
      <c r="A7" s="45"/>
      <c r="B7" s="46"/>
      <c r="C7" s="46"/>
      <c r="D7" s="46"/>
      <c r="E7" s="46"/>
      <c r="F7" s="46"/>
      <c r="G7" s="46"/>
      <c r="H7" s="46"/>
      <c r="I7" s="46"/>
      <c r="J7" s="46"/>
    </row>
    <row r="8" spans="1:10" ht="14.25" customHeight="1">
      <c r="A8" s="30"/>
      <c r="B8" s="47" t="s">
        <v>239</v>
      </c>
      <c r="C8" s="48"/>
      <c r="D8" s="48"/>
      <c r="E8" s="48"/>
      <c r="F8" s="48"/>
      <c r="G8" s="48"/>
      <c r="H8" s="48"/>
      <c r="I8" s="48"/>
      <c r="J8" s="48"/>
    </row>
    <row r="9" spans="1:10" ht="15" customHeight="1">
      <c r="A9" s="30"/>
      <c r="B9" s="47" t="s">
        <v>312</v>
      </c>
      <c r="C9" s="48"/>
      <c r="D9" s="48"/>
      <c r="E9" s="48"/>
      <c r="F9" s="48"/>
      <c r="G9" s="48"/>
      <c r="H9" s="48"/>
      <c r="I9" s="48"/>
      <c r="J9" s="48"/>
    </row>
    <row r="10" spans="1:10" ht="14.25" customHeight="1">
      <c r="A10" s="30"/>
      <c r="B10" s="47" t="s">
        <v>288</v>
      </c>
      <c r="C10" s="48"/>
      <c r="D10" s="48"/>
      <c r="E10" s="48"/>
      <c r="F10" s="48"/>
      <c r="G10" s="48"/>
      <c r="H10" s="48"/>
      <c r="I10" s="48"/>
      <c r="J10" s="48"/>
    </row>
    <row r="11" spans="1:10" ht="14.25" customHeight="1">
      <c r="A11" s="30"/>
      <c r="B11" s="1"/>
      <c r="C11" s="2"/>
      <c r="D11" s="2"/>
      <c r="E11" s="2"/>
      <c r="F11" s="2"/>
      <c r="G11" s="49"/>
      <c r="H11" s="49"/>
      <c r="I11" s="49"/>
      <c r="J11" s="2"/>
    </row>
    <row r="12" spans="1:10" ht="12.75" customHeight="1" thickBot="1">
      <c r="A12" s="50" t="s">
        <v>201</v>
      </c>
      <c r="B12" s="51"/>
      <c r="C12" s="51"/>
      <c r="D12" s="51"/>
      <c r="E12" s="51"/>
      <c r="F12" s="51"/>
      <c r="G12" s="51"/>
      <c r="H12" s="52"/>
      <c r="I12" s="52"/>
      <c r="J12" s="52"/>
    </row>
    <row r="13" spans="1:10" ht="20.25" customHeight="1" thickBot="1">
      <c r="A13" s="53" t="s">
        <v>202</v>
      </c>
      <c r="B13" s="54" t="s">
        <v>119</v>
      </c>
      <c r="C13" s="57" t="s">
        <v>197</v>
      </c>
      <c r="D13" s="57" t="s">
        <v>198</v>
      </c>
      <c r="E13" s="57" t="s">
        <v>231</v>
      </c>
      <c r="F13" s="57" t="s">
        <v>199</v>
      </c>
      <c r="G13" s="58" t="s">
        <v>200</v>
      </c>
      <c r="H13" s="59" t="s">
        <v>104</v>
      </c>
      <c r="I13" s="59" t="s">
        <v>222</v>
      </c>
      <c r="J13" s="59" t="s">
        <v>342</v>
      </c>
    </row>
    <row r="14" spans="1:10" ht="42" customHeight="1" thickBot="1">
      <c r="A14" s="53"/>
      <c r="B14" s="55"/>
      <c r="C14" s="57"/>
      <c r="D14" s="57"/>
      <c r="E14" s="57"/>
      <c r="F14" s="57"/>
      <c r="G14" s="58"/>
      <c r="H14" s="60"/>
      <c r="I14" s="60"/>
      <c r="J14" s="60"/>
    </row>
    <row r="15" spans="1:10" ht="27" customHeight="1" thickBot="1">
      <c r="A15" s="53"/>
      <c r="B15" s="56"/>
      <c r="C15" s="57"/>
      <c r="D15" s="57"/>
      <c r="E15" s="57"/>
      <c r="F15" s="57"/>
      <c r="G15" s="58"/>
      <c r="H15" s="61"/>
      <c r="I15" s="61"/>
      <c r="J15" s="61"/>
    </row>
    <row r="16" spans="1:10" ht="16.5" customHeight="1" thickBot="1">
      <c r="A16" s="4">
        <v>1</v>
      </c>
      <c r="B16" s="7">
        <v>2</v>
      </c>
      <c r="C16" s="5">
        <v>3</v>
      </c>
      <c r="D16" s="5">
        <v>4</v>
      </c>
      <c r="E16" s="5">
        <v>5</v>
      </c>
      <c r="F16" s="4">
        <v>6</v>
      </c>
      <c r="G16" s="6">
        <v>7</v>
      </c>
      <c r="H16" s="6">
        <v>8</v>
      </c>
      <c r="I16" s="6">
        <v>9</v>
      </c>
      <c r="J16" s="6">
        <v>8</v>
      </c>
    </row>
    <row r="17" spans="1:10" ht="12.75">
      <c r="A17" s="8">
        <v>1</v>
      </c>
      <c r="B17" s="9" t="s">
        <v>203</v>
      </c>
      <c r="C17" s="10" t="s">
        <v>315</v>
      </c>
      <c r="D17" s="10"/>
      <c r="E17" s="10" t="s">
        <v>315</v>
      </c>
      <c r="F17" s="10" t="s">
        <v>315</v>
      </c>
      <c r="G17" s="10" t="s">
        <v>315</v>
      </c>
      <c r="H17" s="36">
        <f>H18+H45</f>
        <v>756988053.26</v>
      </c>
      <c r="I17" s="36">
        <f>I18+I45</f>
        <v>38303365.870000005</v>
      </c>
      <c r="J17" s="36">
        <f>J18+J45</f>
        <v>806862419.13</v>
      </c>
    </row>
    <row r="18" spans="1:10" ht="12.75">
      <c r="A18" s="11">
        <f aca="true" t="shared" si="0" ref="A18:A81">A17+1</f>
        <v>2</v>
      </c>
      <c r="B18" s="12" t="s">
        <v>204</v>
      </c>
      <c r="C18" s="13"/>
      <c r="D18" s="13"/>
      <c r="E18" s="13"/>
      <c r="F18" s="13"/>
      <c r="G18" s="13"/>
      <c r="H18" s="14">
        <f>H19+H28+H31+H36+H41</f>
        <v>578455500</v>
      </c>
      <c r="I18" s="14">
        <f>I19+I28+I31+I36+I41</f>
        <v>22616000</v>
      </c>
      <c r="J18" s="14">
        <f>J19+J28+J31+J36+J41</f>
        <v>612642500</v>
      </c>
    </row>
    <row r="19" spans="1:10" ht="12.75">
      <c r="A19" s="11">
        <f t="shared" si="0"/>
        <v>3</v>
      </c>
      <c r="B19" s="15" t="s">
        <v>316</v>
      </c>
      <c r="C19" s="13" t="s">
        <v>315</v>
      </c>
      <c r="D19" s="13" t="s">
        <v>317</v>
      </c>
      <c r="E19" s="13" t="s">
        <v>315</v>
      </c>
      <c r="F19" s="13" t="s">
        <v>315</v>
      </c>
      <c r="G19" s="13" t="s">
        <v>315</v>
      </c>
      <c r="H19" s="14">
        <f>H20+H21</f>
        <v>532148500</v>
      </c>
      <c r="I19" s="14">
        <f>I20+I21</f>
        <v>20017000</v>
      </c>
      <c r="J19" s="14">
        <f>J20+J21</f>
        <v>563445500</v>
      </c>
    </row>
    <row r="20" spans="1:10" ht="24">
      <c r="A20" s="11">
        <f t="shared" si="0"/>
        <v>4</v>
      </c>
      <c r="B20" s="16" t="s">
        <v>244</v>
      </c>
      <c r="C20" s="17" t="s">
        <v>240</v>
      </c>
      <c r="D20" s="17" t="s">
        <v>318</v>
      </c>
      <c r="E20" s="17" t="s">
        <v>243</v>
      </c>
      <c r="F20" s="17" t="s">
        <v>238</v>
      </c>
      <c r="G20" s="17" t="s">
        <v>242</v>
      </c>
      <c r="H20" s="18">
        <v>53684000</v>
      </c>
      <c r="I20" s="32"/>
      <c r="J20" s="18">
        <f>H20+I20</f>
        <v>53684000</v>
      </c>
    </row>
    <row r="21" spans="1:10" ht="12.75">
      <c r="A21" s="11">
        <f t="shared" si="0"/>
        <v>5</v>
      </c>
      <c r="B21" s="15" t="s">
        <v>319</v>
      </c>
      <c r="C21" s="13" t="s">
        <v>315</v>
      </c>
      <c r="D21" s="13" t="s">
        <v>320</v>
      </c>
      <c r="E21" s="13" t="s">
        <v>315</v>
      </c>
      <c r="F21" s="13" t="s">
        <v>315</v>
      </c>
      <c r="G21" s="13" t="s">
        <v>315</v>
      </c>
      <c r="H21" s="14">
        <f>H22+H23+H26+H27</f>
        <v>478464500</v>
      </c>
      <c r="I21" s="14">
        <f>I22+I23+I26+I27</f>
        <v>20017000</v>
      </c>
      <c r="J21" s="14">
        <f>J22+J23+J26+J27</f>
        <v>509761500</v>
      </c>
    </row>
    <row r="22" spans="1:10" ht="24">
      <c r="A22" s="11">
        <f t="shared" si="0"/>
        <v>6</v>
      </c>
      <c r="B22" s="16" t="s">
        <v>245</v>
      </c>
      <c r="C22" s="17" t="s">
        <v>240</v>
      </c>
      <c r="D22" s="17" t="s">
        <v>321</v>
      </c>
      <c r="E22" s="17" t="s">
        <v>241</v>
      </c>
      <c r="F22" s="17" t="s">
        <v>238</v>
      </c>
      <c r="G22" s="17" t="s">
        <v>242</v>
      </c>
      <c r="H22" s="18">
        <v>2560000</v>
      </c>
      <c r="I22" s="18"/>
      <c r="J22" s="18">
        <v>3560000</v>
      </c>
    </row>
    <row r="23" spans="1:10" ht="36">
      <c r="A23" s="11">
        <f t="shared" si="0"/>
        <v>7</v>
      </c>
      <c r="B23" s="15" t="s">
        <v>246</v>
      </c>
      <c r="C23" s="13" t="s">
        <v>315</v>
      </c>
      <c r="D23" s="13" t="s">
        <v>322</v>
      </c>
      <c r="E23" s="13" t="s">
        <v>315</v>
      </c>
      <c r="F23" s="13" t="s">
        <v>315</v>
      </c>
      <c r="G23" s="13" t="s">
        <v>315</v>
      </c>
      <c r="H23" s="14">
        <f>H24+H25</f>
        <v>475608500</v>
      </c>
      <c r="I23" s="14">
        <f>I24+I25</f>
        <v>20000000</v>
      </c>
      <c r="J23" s="14">
        <f>J24+J25</f>
        <v>505888500</v>
      </c>
    </row>
    <row r="24" spans="1:10" ht="72">
      <c r="A24" s="11">
        <f t="shared" si="0"/>
        <v>8</v>
      </c>
      <c r="B24" s="16" t="s">
        <v>247</v>
      </c>
      <c r="C24" s="17" t="s">
        <v>240</v>
      </c>
      <c r="D24" s="17" t="s">
        <v>323</v>
      </c>
      <c r="E24" s="17" t="s">
        <v>241</v>
      </c>
      <c r="F24" s="17" t="s">
        <v>238</v>
      </c>
      <c r="G24" s="17" t="s">
        <v>242</v>
      </c>
      <c r="H24" s="18">
        <v>473738500</v>
      </c>
      <c r="I24" s="18">
        <v>20000000</v>
      </c>
      <c r="J24" s="18">
        <v>504018500</v>
      </c>
    </row>
    <row r="25" spans="1:10" ht="62.25" customHeight="1">
      <c r="A25" s="11">
        <f t="shared" si="0"/>
        <v>9</v>
      </c>
      <c r="B25" s="16" t="s">
        <v>251</v>
      </c>
      <c r="C25" s="17" t="s">
        <v>240</v>
      </c>
      <c r="D25" s="17" t="s">
        <v>324</v>
      </c>
      <c r="E25" s="17" t="s">
        <v>241</v>
      </c>
      <c r="F25" s="17" t="s">
        <v>238</v>
      </c>
      <c r="G25" s="17" t="s">
        <v>242</v>
      </c>
      <c r="H25" s="18">
        <v>1870000</v>
      </c>
      <c r="I25" s="18"/>
      <c r="J25" s="18">
        <f aca="true" t="shared" si="1" ref="J25:J44">H25+I25</f>
        <v>1870000</v>
      </c>
    </row>
    <row r="26" spans="1:10" ht="36">
      <c r="A26" s="11">
        <f t="shared" si="0"/>
        <v>10</v>
      </c>
      <c r="B26" s="16" t="s">
        <v>325</v>
      </c>
      <c r="C26" s="17" t="s">
        <v>240</v>
      </c>
      <c r="D26" s="17" t="s">
        <v>326</v>
      </c>
      <c r="E26" s="17" t="s">
        <v>241</v>
      </c>
      <c r="F26" s="17" t="s">
        <v>238</v>
      </c>
      <c r="G26" s="17" t="s">
        <v>242</v>
      </c>
      <c r="H26" s="18">
        <v>26000</v>
      </c>
      <c r="I26" s="18">
        <v>17000</v>
      </c>
      <c r="J26" s="18">
        <f t="shared" si="1"/>
        <v>43000</v>
      </c>
    </row>
    <row r="27" spans="1:10" ht="69.75" customHeight="1">
      <c r="A27" s="11">
        <f t="shared" si="0"/>
        <v>11</v>
      </c>
      <c r="B27" s="16" t="s">
        <v>311</v>
      </c>
      <c r="C27" s="17" t="s">
        <v>240</v>
      </c>
      <c r="D27" s="17" t="s">
        <v>327</v>
      </c>
      <c r="E27" s="17" t="s">
        <v>241</v>
      </c>
      <c r="F27" s="17" t="s">
        <v>238</v>
      </c>
      <c r="G27" s="17" t="s">
        <v>242</v>
      </c>
      <c r="H27" s="18">
        <v>270000</v>
      </c>
      <c r="I27" s="18"/>
      <c r="J27" s="18">
        <f t="shared" si="1"/>
        <v>270000</v>
      </c>
    </row>
    <row r="28" spans="1:10" ht="12.75">
      <c r="A28" s="11">
        <f t="shared" si="0"/>
        <v>12</v>
      </c>
      <c r="B28" s="15" t="s">
        <v>328</v>
      </c>
      <c r="C28" s="13" t="s">
        <v>315</v>
      </c>
      <c r="D28" s="13" t="s">
        <v>329</v>
      </c>
      <c r="E28" s="13" t="s">
        <v>315</v>
      </c>
      <c r="F28" s="13" t="s">
        <v>315</v>
      </c>
      <c r="G28" s="13" t="s">
        <v>315</v>
      </c>
      <c r="H28" s="14">
        <f>H29+H30</f>
        <v>15791000</v>
      </c>
      <c r="I28" s="14">
        <f>I29+I30</f>
        <v>880000</v>
      </c>
      <c r="J28" s="14">
        <f>J29+J30</f>
        <v>16871000</v>
      </c>
    </row>
    <row r="29" spans="1:10" ht="23.25" customHeight="1">
      <c r="A29" s="11">
        <f t="shared" si="0"/>
        <v>13</v>
      </c>
      <c r="B29" s="16" t="s">
        <v>330</v>
      </c>
      <c r="C29" s="17" t="s">
        <v>240</v>
      </c>
      <c r="D29" s="17" t="s">
        <v>331</v>
      </c>
      <c r="E29" s="17" t="s">
        <v>243</v>
      </c>
      <c r="F29" s="17" t="s">
        <v>238</v>
      </c>
      <c r="G29" s="17" t="s">
        <v>242</v>
      </c>
      <c r="H29" s="18">
        <v>15571000</v>
      </c>
      <c r="I29" s="18">
        <v>1000000</v>
      </c>
      <c r="J29" s="18">
        <v>16771000</v>
      </c>
    </row>
    <row r="30" spans="1:10" ht="12.75">
      <c r="A30" s="11">
        <f t="shared" si="0"/>
        <v>14</v>
      </c>
      <c r="B30" s="16" t="s">
        <v>252</v>
      </c>
      <c r="C30" s="17" t="s">
        <v>240</v>
      </c>
      <c r="D30" s="17" t="s">
        <v>332</v>
      </c>
      <c r="E30" s="17" t="s">
        <v>241</v>
      </c>
      <c r="F30" s="17" t="s">
        <v>238</v>
      </c>
      <c r="G30" s="17" t="s">
        <v>242</v>
      </c>
      <c r="H30" s="18">
        <v>220000</v>
      </c>
      <c r="I30" s="18">
        <v>-120000</v>
      </c>
      <c r="J30" s="18">
        <f t="shared" si="1"/>
        <v>100000</v>
      </c>
    </row>
    <row r="31" spans="1:10" ht="12.75">
      <c r="A31" s="11">
        <f t="shared" si="0"/>
        <v>15</v>
      </c>
      <c r="B31" s="15" t="s">
        <v>333</v>
      </c>
      <c r="C31" s="13" t="s">
        <v>315</v>
      </c>
      <c r="D31" s="13" t="s">
        <v>334</v>
      </c>
      <c r="E31" s="13" t="s">
        <v>315</v>
      </c>
      <c r="F31" s="13" t="s">
        <v>315</v>
      </c>
      <c r="G31" s="13" t="s">
        <v>315</v>
      </c>
      <c r="H31" s="14">
        <f>H32+H33</f>
        <v>20918000</v>
      </c>
      <c r="I31" s="14">
        <f>I32+I33</f>
        <v>0</v>
      </c>
      <c r="J31" s="14">
        <f>J32+J33</f>
        <v>20918000</v>
      </c>
    </row>
    <row r="32" spans="1:10" ht="36">
      <c r="A32" s="11">
        <f t="shared" si="0"/>
        <v>16</v>
      </c>
      <c r="B32" s="15" t="s">
        <v>205</v>
      </c>
      <c r="C32" s="17" t="s">
        <v>240</v>
      </c>
      <c r="D32" s="17" t="s">
        <v>335</v>
      </c>
      <c r="E32" s="17" t="s">
        <v>253</v>
      </c>
      <c r="F32" s="17" t="s">
        <v>238</v>
      </c>
      <c r="G32" s="17" t="s">
        <v>242</v>
      </c>
      <c r="H32" s="18">
        <v>10594000</v>
      </c>
      <c r="I32" s="18"/>
      <c r="J32" s="18">
        <f t="shared" si="1"/>
        <v>10594000</v>
      </c>
    </row>
    <row r="33" spans="1:10" ht="12.75">
      <c r="A33" s="11">
        <f t="shared" si="0"/>
        <v>17</v>
      </c>
      <c r="B33" s="15" t="s">
        <v>254</v>
      </c>
      <c r="C33" s="13" t="s">
        <v>315</v>
      </c>
      <c r="D33" s="13" t="s">
        <v>336</v>
      </c>
      <c r="E33" s="13" t="s">
        <v>315</v>
      </c>
      <c r="F33" s="13" t="s">
        <v>315</v>
      </c>
      <c r="G33" s="13" t="s">
        <v>315</v>
      </c>
      <c r="H33" s="14">
        <f>H34+H35</f>
        <v>10324000</v>
      </c>
      <c r="I33" s="14">
        <f>I34+I35</f>
        <v>0</v>
      </c>
      <c r="J33" s="14">
        <f>J34+J35</f>
        <v>10324000</v>
      </c>
    </row>
    <row r="34" spans="1:10" ht="48">
      <c r="A34" s="11">
        <f t="shared" si="0"/>
        <v>18</v>
      </c>
      <c r="B34" s="16" t="s">
        <v>0</v>
      </c>
      <c r="C34" s="17" t="s">
        <v>240</v>
      </c>
      <c r="D34" s="17" t="s">
        <v>1</v>
      </c>
      <c r="E34" s="17" t="s">
        <v>253</v>
      </c>
      <c r="F34" s="17" t="s">
        <v>238</v>
      </c>
      <c r="G34" s="17" t="s">
        <v>242</v>
      </c>
      <c r="H34" s="18">
        <v>2000000</v>
      </c>
      <c r="I34" s="18"/>
      <c r="J34" s="18">
        <f t="shared" si="1"/>
        <v>2000000</v>
      </c>
    </row>
    <row r="35" spans="1:10" ht="48">
      <c r="A35" s="11">
        <f t="shared" si="0"/>
        <v>19</v>
      </c>
      <c r="B35" s="16" t="s">
        <v>2</v>
      </c>
      <c r="C35" s="17" t="s">
        <v>240</v>
      </c>
      <c r="D35" s="17" t="s">
        <v>3</v>
      </c>
      <c r="E35" s="17" t="s">
        <v>253</v>
      </c>
      <c r="F35" s="17" t="s">
        <v>238</v>
      </c>
      <c r="G35" s="17" t="s">
        <v>242</v>
      </c>
      <c r="H35" s="18">
        <v>8324000</v>
      </c>
      <c r="I35" s="18"/>
      <c r="J35" s="18">
        <f t="shared" si="1"/>
        <v>8324000</v>
      </c>
    </row>
    <row r="36" spans="1:10" ht="12.75">
      <c r="A36" s="11">
        <f t="shared" si="0"/>
        <v>20</v>
      </c>
      <c r="B36" s="15" t="s">
        <v>4</v>
      </c>
      <c r="C36" s="13" t="s">
        <v>315</v>
      </c>
      <c r="D36" s="13" t="s">
        <v>5</v>
      </c>
      <c r="E36" s="13" t="s">
        <v>315</v>
      </c>
      <c r="F36" s="13" t="s">
        <v>315</v>
      </c>
      <c r="G36" s="13" t="s">
        <v>315</v>
      </c>
      <c r="H36" s="14">
        <f>SUM(H37:H40)</f>
        <v>9449000</v>
      </c>
      <c r="I36" s="14">
        <f>SUM(I37:I40)</f>
        <v>1009000</v>
      </c>
      <c r="J36" s="14">
        <f>SUM(J37:J40)</f>
        <v>10549000</v>
      </c>
    </row>
    <row r="37" spans="1:10" ht="48">
      <c r="A37" s="11">
        <f t="shared" si="0"/>
        <v>21</v>
      </c>
      <c r="B37" s="16" t="s">
        <v>6</v>
      </c>
      <c r="C37" s="17" t="s">
        <v>240</v>
      </c>
      <c r="D37" s="17" t="s">
        <v>7</v>
      </c>
      <c r="E37" s="17" t="s">
        <v>241</v>
      </c>
      <c r="F37" s="17" t="s">
        <v>238</v>
      </c>
      <c r="G37" s="17" t="s">
        <v>242</v>
      </c>
      <c r="H37" s="18">
        <v>2750000</v>
      </c>
      <c r="I37" s="18">
        <v>650000</v>
      </c>
      <c r="J37" s="18">
        <v>3450000</v>
      </c>
    </row>
    <row r="38" spans="1:10" ht="72">
      <c r="A38" s="11">
        <f t="shared" si="0"/>
        <v>22</v>
      </c>
      <c r="B38" s="16" t="s">
        <v>257</v>
      </c>
      <c r="C38" s="17" t="s">
        <v>255</v>
      </c>
      <c r="D38" s="17" t="s">
        <v>8</v>
      </c>
      <c r="E38" s="17" t="s">
        <v>241</v>
      </c>
      <c r="F38" s="17" t="s">
        <v>238</v>
      </c>
      <c r="G38" s="17" t="s">
        <v>242</v>
      </c>
      <c r="H38" s="18">
        <v>6612000</v>
      </c>
      <c r="I38" s="18">
        <v>400000</v>
      </c>
      <c r="J38" s="18">
        <v>7053000</v>
      </c>
    </row>
    <row r="39" spans="1:10" ht="24">
      <c r="A39" s="11">
        <f t="shared" si="0"/>
        <v>23</v>
      </c>
      <c r="B39" s="16" t="s">
        <v>9</v>
      </c>
      <c r="C39" s="17" t="s">
        <v>258</v>
      </c>
      <c r="D39" s="17" t="s">
        <v>10</v>
      </c>
      <c r="E39" s="17" t="s">
        <v>241</v>
      </c>
      <c r="F39" s="17" t="s">
        <v>238</v>
      </c>
      <c r="G39" s="17" t="s">
        <v>242</v>
      </c>
      <c r="H39" s="18">
        <v>70000</v>
      </c>
      <c r="I39" s="18">
        <v>-57000</v>
      </c>
      <c r="J39" s="18">
        <f t="shared" si="1"/>
        <v>13000</v>
      </c>
    </row>
    <row r="40" spans="1:10" ht="72">
      <c r="A40" s="11">
        <f t="shared" si="0"/>
        <v>24</v>
      </c>
      <c r="B40" s="16" t="s">
        <v>112</v>
      </c>
      <c r="C40" s="17" t="s">
        <v>258</v>
      </c>
      <c r="D40" s="17" t="s">
        <v>113</v>
      </c>
      <c r="E40" s="17" t="s">
        <v>241</v>
      </c>
      <c r="F40" s="17" t="s">
        <v>238</v>
      </c>
      <c r="G40" s="17" t="s">
        <v>242</v>
      </c>
      <c r="H40" s="18">
        <v>17000</v>
      </c>
      <c r="I40" s="32">
        <v>16000</v>
      </c>
      <c r="J40" s="18">
        <f t="shared" si="1"/>
        <v>33000</v>
      </c>
    </row>
    <row r="41" spans="1:10" ht="24">
      <c r="A41" s="11">
        <f t="shared" si="0"/>
        <v>25</v>
      </c>
      <c r="B41" s="15" t="s">
        <v>259</v>
      </c>
      <c r="C41" s="13" t="s">
        <v>315</v>
      </c>
      <c r="D41" s="13" t="s">
        <v>11</v>
      </c>
      <c r="E41" s="13" t="s">
        <v>315</v>
      </c>
      <c r="F41" s="13" t="s">
        <v>315</v>
      </c>
      <c r="G41" s="13" t="s">
        <v>315</v>
      </c>
      <c r="H41" s="14">
        <f>SUM(H42:H44)</f>
        <v>149000</v>
      </c>
      <c r="I41" s="14">
        <f>SUM(I42:I44)</f>
        <v>710000</v>
      </c>
      <c r="J41" s="14">
        <f>SUM(J42:J44)</f>
        <v>859000</v>
      </c>
    </row>
    <row r="42" spans="1:10" ht="26.25" customHeight="1">
      <c r="A42" s="11">
        <f t="shared" si="0"/>
        <v>26</v>
      </c>
      <c r="B42" s="16" t="s">
        <v>12</v>
      </c>
      <c r="C42" s="17" t="s">
        <v>240</v>
      </c>
      <c r="D42" s="17" t="s">
        <v>13</v>
      </c>
      <c r="E42" s="17" t="s">
        <v>253</v>
      </c>
      <c r="F42" s="17" t="s">
        <v>238</v>
      </c>
      <c r="G42" s="17" t="s">
        <v>242</v>
      </c>
      <c r="H42" s="18"/>
      <c r="I42" s="32"/>
      <c r="J42" s="18">
        <f t="shared" si="1"/>
        <v>0</v>
      </c>
    </row>
    <row r="43" spans="1:10" ht="27.75" customHeight="1">
      <c r="A43" s="11">
        <f t="shared" si="0"/>
        <v>27</v>
      </c>
      <c r="B43" s="19" t="s">
        <v>260</v>
      </c>
      <c r="C43" s="20" t="s">
        <v>240</v>
      </c>
      <c r="D43" s="17" t="s">
        <v>206</v>
      </c>
      <c r="E43" s="17" t="s">
        <v>253</v>
      </c>
      <c r="F43" s="17" t="s">
        <v>238</v>
      </c>
      <c r="G43" s="17" t="s">
        <v>242</v>
      </c>
      <c r="H43" s="18">
        <v>100000</v>
      </c>
      <c r="I43" s="18">
        <v>710000</v>
      </c>
      <c r="J43" s="18">
        <f t="shared" si="1"/>
        <v>810000</v>
      </c>
    </row>
    <row r="44" spans="1:10" ht="12.75">
      <c r="A44" s="11">
        <f t="shared" si="0"/>
        <v>28</v>
      </c>
      <c r="B44" s="16" t="s">
        <v>14</v>
      </c>
      <c r="C44" s="17" t="s">
        <v>240</v>
      </c>
      <c r="D44" s="17" t="s">
        <v>15</v>
      </c>
      <c r="E44" s="17" t="s">
        <v>253</v>
      </c>
      <c r="F44" s="17" t="s">
        <v>238</v>
      </c>
      <c r="G44" s="17" t="s">
        <v>242</v>
      </c>
      <c r="H44" s="18">
        <v>49000</v>
      </c>
      <c r="I44" s="18"/>
      <c r="J44" s="18">
        <f t="shared" si="1"/>
        <v>49000</v>
      </c>
    </row>
    <row r="45" spans="1:10" ht="12.75">
      <c r="A45" s="11">
        <f t="shared" si="0"/>
        <v>29</v>
      </c>
      <c r="B45" s="12" t="s">
        <v>207</v>
      </c>
      <c r="C45" s="17"/>
      <c r="D45" s="17"/>
      <c r="E45" s="17"/>
      <c r="F45" s="17"/>
      <c r="G45" s="17"/>
      <c r="H45" s="34">
        <f>H46+H54+H56+H62+H65+H67+H74+H76</f>
        <v>178532553.26</v>
      </c>
      <c r="I45" s="34">
        <f>I46+I54+I56+I62+I65+I67+I74+I76</f>
        <v>15687365.870000001</v>
      </c>
      <c r="J45" s="34">
        <f>J46+J54+J56+J62+J65+J67+J74+J76</f>
        <v>194219919.13</v>
      </c>
    </row>
    <row r="46" spans="1:10" ht="24">
      <c r="A46" s="11">
        <f t="shared" si="0"/>
        <v>30</v>
      </c>
      <c r="B46" s="15" t="s">
        <v>16</v>
      </c>
      <c r="C46" s="13" t="s">
        <v>315</v>
      </c>
      <c r="D46" s="13" t="s">
        <v>17</v>
      </c>
      <c r="E46" s="13" t="s">
        <v>315</v>
      </c>
      <c r="F46" s="13" t="s">
        <v>315</v>
      </c>
      <c r="G46" s="13" t="s">
        <v>315</v>
      </c>
      <c r="H46" s="14">
        <f>SUM(H47:H53)</f>
        <v>114798499</v>
      </c>
      <c r="I46" s="14">
        <f>SUM(I47:I53)</f>
        <v>15265708</v>
      </c>
      <c r="J46" s="14">
        <f>SUM(J47:J53)</f>
        <v>130064207</v>
      </c>
    </row>
    <row r="47" spans="1:10" ht="24">
      <c r="A47" s="11">
        <f t="shared" si="0"/>
        <v>31</v>
      </c>
      <c r="B47" s="16" t="s">
        <v>208</v>
      </c>
      <c r="C47" s="17" t="s">
        <v>263</v>
      </c>
      <c r="D47" s="17" t="s">
        <v>209</v>
      </c>
      <c r="E47" s="17" t="s">
        <v>253</v>
      </c>
      <c r="F47" s="17" t="s">
        <v>289</v>
      </c>
      <c r="G47" s="17" t="s">
        <v>262</v>
      </c>
      <c r="H47" s="18">
        <v>14001000</v>
      </c>
      <c r="I47" s="18"/>
      <c r="J47" s="18">
        <f>H47+I47</f>
        <v>14001000</v>
      </c>
    </row>
    <row r="48" spans="1:10" ht="48">
      <c r="A48" s="11">
        <f t="shared" si="0"/>
        <v>32</v>
      </c>
      <c r="B48" s="16" t="s">
        <v>18</v>
      </c>
      <c r="C48" s="17" t="s">
        <v>261</v>
      </c>
      <c r="D48" s="17" t="s">
        <v>19</v>
      </c>
      <c r="E48" s="17" t="s">
        <v>253</v>
      </c>
      <c r="F48" s="17" t="s">
        <v>238</v>
      </c>
      <c r="G48" s="17" t="s">
        <v>262</v>
      </c>
      <c r="H48" s="18">
        <v>39200000</v>
      </c>
      <c r="I48" s="18">
        <v>15200000</v>
      </c>
      <c r="J48" s="18">
        <f aca="true" t="shared" si="2" ref="J48:J66">H48+I48</f>
        <v>54400000</v>
      </c>
    </row>
    <row r="49" spans="1:10" ht="60">
      <c r="A49" s="11">
        <f t="shared" si="0"/>
        <v>33</v>
      </c>
      <c r="B49" s="38" t="s">
        <v>40</v>
      </c>
      <c r="C49" s="17" t="s">
        <v>261</v>
      </c>
      <c r="D49" s="17" t="s">
        <v>39</v>
      </c>
      <c r="E49" s="17" t="s">
        <v>253</v>
      </c>
      <c r="F49" s="17" t="s">
        <v>238</v>
      </c>
      <c r="G49" s="17" t="s">
        <v>262</v>
      </c>
      <c r="H49" s="18">
        <v>1129000</v>
      </c>
      <c r="I49" s="18"/>
      <c r="J49" s="18">
        <f t="shared" si="2"/>
        <v>1129000</v>
      </c>
    </row>
    <row r="50" spans="1:10" ht="48">
      <c r="A50" s="11">
        <f t="shared" si="0"/>
        <v>34</v>
      </c>
      <c r="B50" s="19" t="s">
        <v>290</v>
      </c>
      <c r="C50" s="20" t="s">
        <v>261</v>
      </c>
      <c r="D50" s="17" t="s">
        <v>210</v>
      </c>
      <c r="E50" s="17" t="s">
        <v>253</v>
      </c>
      <c r="F50" s="17" t="s">
        <v>238</v>
      </c>
      <c r="G50" s="17" t="s">
        <v>262</v>
      </c>
      <c r="H50" s="18"/>
      <c r="I50" s="18">
        <v>15708</v>
      </c>
      <c r="J50" s="18">
        <f t="shared" si="2"/>
        <v>15708</v>
      </c>
    </row>
    <row r="51" spans="1:10" ht="36">
      <c r="A51" s="11">
        <f t="shared" si="0"/>
        <v>35</v>
      </c>
      <c r="B51" s="16" t="s">
        <v>264</v>
      </c>
      <c r="C51" s="17" t="s">
        <v>261</v>
      </c>
      <c r="D51" s="17" t="s">
        <v>20</v>
      </c>
      <c r="E51" s="17" t="s">
        <v>253</v>
      </c>
      <c r="F51" s="17" t="s">
        <v>238</v>
      </c>
      <c r="G51" s="17" t="s">
        <v>262</v>
      </c>
      <c r="H51" s="18">
        <v>2163499</v>
      </c>
      <c r="I51" s="18"/>
      <c r="J51" s="18">
        <f t="shared" si="2"/>
        <v>2163499</v>
      </c>
    </row>
    <row r="52" spans="1:10" ht="26.25" customHeight="1">
      <c r="A52" s="11">
        <f t="shared" si="0"/>
        <v>36</v>
      </c>
      <c r="B52" s="16" t="s">
        <v>291</v>
      </c>
      <c r="C52" s="17" t="s">
        <v>258</v>
      </c>
      <c r="D52" s="17" t="s">
        <v>21</v>
      </c>
      <c r="E52" s="17" t="s">
        <v>253</v>
      </c>
      <c r="F52" s="17" t="s">
        <v>238</v>
      </c>
      <c r="G52" s="17" t="s">
        <v>262</v>
      </c>
      <c r="H52" s="18">
        <v>2000000</v>
      </c>
      <c r="I52" s="32">
        <v>50000</v>
      </c>
      <c r="J52" s="18">
        <f t="shared" si="2"/>
        <v>2050000</v>
      </c>
    </row>
    <row r="53" spans="1:10" ht="48">
      <c r="A53" s="11">
        <f t="shared" si="0"/>
        <v>37</v>
      </c>
      <c r="B53" s="16" t="s">
        <v>295</v>
      </c>
      <c r="C53" s="17" t="s">
        <v>261</v>
      </c>
      <c r="D53" s="17" t="s">
        <v>22</v>
      </c>
      <c r="E53" s="17" t="s">
        <v>253</v>
      </c>
      <c r="F53" s="17" t="s">
        <v>238</v>
      </c>
      <c r="G53" s="17" t="s">
        <v>262</v>
      </c>
      <c r="H53" s="18">
        <v>56305000</v>
      </c>
      <c r="I53" s="18"/>
      <c r="J53" s="18">
        <f t="shared" si="2"/>
        <v>56305000</v>
      </c>
    </row>
    <row r="54" spans="1:10" ht="12.75">
      <c r="A54" s="11">
        <f t="shared" si="0"/>
        <v>38</v>
      </c>
      <c r="B54" s="15" t="s">
        <v>265</v>
      </c>
      <c r="C54" s="13" t="s">
        <v>315</v>
      </c>
      <c r="D54" s="13" t="s">
        <v>23</v>
      </c>
      <c r="E54" s="13" t="s">
        <v>315</v>
      </c>
      <c r="F54" s="13" t="s">
        <v>315</v>
      </c>
      <c r="G54" s="13" t="s">
        <v>315</v>
      </c>
      <c r="H54" s="14">
        <f>H55</f>
        <v>2876000</v>
      </c>
      <c r="I54" s="14">
        <f>I55</f>
        <v>700000</v>
      </c>
      <c r="J54" s="14">
        <f>J55</f>
        <v>3576000</v>
      </c>
    </row>
    <row r="55" spans="1:10" ht="12.75">
      <c r="A55" s="11">
        <f t="shared" si="0"/>
        <v>39</v>
      </c>
      <c r="B55" s="16" t="s">
        <v>266</v>
      </c>
      <c r="C55" s="17" t="s">
        <v>237</v>
      </c>
      <c r="D55" s="17" t="s">
        <v>24</v>
      </c>
      <c r="E55" s="17" t="s">
        <v>241</v>
      </c>
      <c r="F55" s="17" t="s">
        <v>238</v>
      </c>
      <c r="G55" s="17" t="s">
        <v>262</v>
      </c>
      <c r="H55" s="18">
        <v>2876000</v>
      </c>
      <c r="I55" s="18">
        <v>700000</v>
      </c>
      <c r="J55" s="18">
        <f t="shared" si="2"/>
        <v>3576000</v>
      </c>
    </row>
    <row r="56" spans="1:10" ht="24">
      <c r="A56" s="11">
        <f t="shared" si="0"/>
        <v>40</v>
      </c>
      <c r="B56" s="15" t="s">
        <v>267</v>
      </c>
      <c r="C56" s="13" t="s">
        <v>315</v>
      </c>
      <c r="D56" s="13" t="s">
        <v>25</v>
      </c>
      <c r="E56" s="13" t="s">
        <v>315</v>
      </c>
      <c r="F56" s="13" t="s">
        <v>315</v>
      </c>
      <c r="G56" s="13" t="s">
        <v>315</v>
      </c>
      <c r="H56" s="14">
        <f>SUM(H57:H61)</f>
        <v>20152200</v>
      </c>
      <c r="I56" s="14">
        <f>SUM(I57:I61)</f>
        <v>1531645</v>
      </c>
      <c r="J56" s="14">
        <f>SUM(J57:J61)</f>
        <v>21683845</v>
      </c>
    </row>
    <row r="57" spans="1:10" ht="36">
      <c r="A57" s="11">
        <f t="shared" si="0"/>
        <v>41</v>
      </c>
      <c r="B57" s="16" t="s">
        <v>212</v>
      </c>
      <c r="C57" s="17" t="s">
        <v>269</v>
      </c>
      <c r="D57" s="17" t="s">
        <v>26</v>
      </c>
      <c r="E57" s="17" t="s">
        <v>253</v>
      </c>
      <c r="F57" s="17" t="s">
        <v>270</v>
      </c>
      <c r="G57" s="17" t="s">
        <v>268</v>
      </c>
      <c r="H57" s="18">
        <v>18136000</v>
      </c>
      <c r="I57" s="18">
        <v>1360000</v>
      </c>
      <c r="J57" s="18">
        <f t="shared" si="2"/>
        <v>19496000</v>
      </c>
    </row>
    <row r="58" spans="1:10" ht="36">
      <c r="A58" s="11">
        <f t="shared" si="0"/>
        <v>42</v>
      </c>
      <c r="B58" s="16" t="s">
        <v>213</v>
      </c>
      <c r="C58" s="17" t="s">
        <v>272</v>
      </c>
      <c r="D58" s="17" t="s">
        <v>26</v>
      </c>
      <c r="E58" s="17" t="s">
        <v>253</v>
      </c>
      <c r="F58" s="17" t="s">
        <v>270</v>
      </c>
      <c r="G58" s="17" t="s">
        <v>268</v>
      </c>
      <c r="H58" s="18">
        <v>0</v>
      </c>
      <c r="I58" s="18"/>
      <c r="J58" s="18">
        <f t="shared" si="2"/>
        <v>0</v>
      </c>
    </row>
    <row r="59" spans="1:10" ht="36">
      <c r="A59" s="11">
        <f t="shared" si="0"/>
        <v>43</v>
      </c>
      <c r="B59" s="16" t="s">
        <v>214</v>
      </c>
      <c r="C59" s="17" t="s">
        <v>273</v>
      </c>
      <c r="D59" s="17" t="s">
        <v>26</v>
      </c>
      <c r="E59" s="17" t="s">
        <v>253</v>
      </c>
      <c r="F59" s="17" t="s">
        <v>270</v>
      </c>
      <c r="G59" s="17" t="s">
        <v>268</v>
      </c>
      <c r="H59" s="18">
        <v>0</v>
      </c>
      <c r="I59" s="18"/>
      <c r="J59" s="18">
        <f t="shared" si="2"/>
        <v>0</v>
      </c>
    </row>
    <row r="60" spans="1:10" ht="39.75" customHeight="1">
      <c r="A60" s="11">
        <f t="shared" si="0"/>
        <v>44</v>
      </c>
      <c r="B60" s="16" t="s">
        <v>215</v>
      </c>
      <c r="C60" s="17" t="s">
        <v>274</v>
      </c>
      <c r="D60" s="17" t="s">
        <v>26</v>
      </c>
      <c r="E60" s="17" t="s">
        <v>253</v>
      </c>
      <c r="F60" s="17" t="s">
        <v>270</v>
      </c>
      <c r="G60" s="17" t="s">
        <v>268</v>
      </c>
      <c r="H60" s="18">
        <v>0</v>
      </c>
      <c r="I60" s="18"/>
      <c r="J60" s="18">
        <f t="shared" si="2"/>
        <v>0</v>
      </c>
    </row>
    <row r="61" spans="1:10" ht="48">
      <c r="A61" s="11">
        <f t="shared" si="0"/>
        <v>45</v>
      </c>
      <c r="B61" s="16" t="s">
        <v>216</v>
      </c>
      <c r="C61" s="17" t="s">
        <v>269</v>
      </c>
      <c r="D61" s="17" t="s">
        <v>26</v>
      </c>
      <c r="E61" s="17" t="s">
        <v>253</v>
      </c>
      <c r="F61" s="17" t="s">
        <v>271</v>
      </c>
      <c r="G61" s="17" t="s">
        <v>268</v>
      </c>
      <c r="H61" s="18">
        <v>2016200</v>
      </c>
      <c r="I61" s="18">
        <v>171645</v>
      </c>
      <c r="J61" s="18">
        <f t="shared" si="2"/>
        <v>2187845</v>
      </c>
    </row>
    <row r="62" spans="1:10" ht="24">
      <c r="A62" s="11">
        <f t="shared" si="0"/>
        <v>46</v>
      </c>
      <c r="B62" s="15" t="s">
        <v>275</v>
      </c>
      <c r="C62" s="13" t="s">
        <v>315</v>
      </c>
      <c r="D62" s="13" t="s">
        <v>27</v>
      </c>
      <c r="E62" s="13" t="s">
        <v>315</v>
      </c>
      <c r="F62" s="13" t="s">
        <v>315</v>
      </c>
      <c r="G62" s="13" t="s">
        <v>315</v>
      </c>
      <c r="H62" s="14">
        <f>SUM(H63:H64)</f>
        <v>61000000</v>
      </c>
      <c r="I62" s="14">
        <f>SUM(I63:I64)</f>
        <v>0</v>
      </c>
      <c r="J62" s="14">
        <f>SUM(J63:J64)</f>
        <v>61000000</v>
      </c>
    </row>
    <row r="63" spans="1:10" ht="24">
      <c r="A63" s="11">
        <f t="shared" si="0"/>
        <v>47</v>
      </c>
      <c r="B63" s="16" t="s">
        <v>277</v>
      </c>
      <c r="C63" s="17" t="s">
        <v>258</v>
      </c>
      <c r="D63" s="17" t="s">
        <v>28</v>
      </c>
      <c r="E63" s="17" t="s">
        <v>253</v>
      </c>
      <c r="F63" s="17" t="s">
        <v>238</v>
      </c>
      <c r="G63" s="17" t="s">
        <v>276</v>
      </c>
      <c r="H63" s="18">
        <v>19000000</v>
      </c>
      <c r="I63" s="18"/>
      <c r="J63" s="18">
        <f t="shared" si="2"/>
        <v>19000000</v>
      </c>
    </row>
    <row r="64" spans="1:10" ht="60">
      <c r="A64" s="11">
        <f t="shared" si="0"/>
        <v>48</v>
      </c>
      <c r="B64" s="16" t="s">
        <v>296</v>
      </c>
      <c r="C64" s="17" t="s">
        <v>261</v>
      </c>
      <c r="D64" s="17" t="s">
        <v>29</v>
      </c>
      <c r="E64" s="17" t="s">
        <v>253</v>
      </c>
      <c r="F64" s="17" t="s">
        <v>238</v>
      </c>
      <c r="G64" s="17" t="s">
        <v>276</v>
      </c>
      <c r="H64" s="18">
        <v>42000000</v>
      </c>
      <c r="I64" s="32"/>
      <c r="J64" s="18">
        <f>SUM(H64:I64)</f>
        <v>42000000</v>
      </c>
    </row>
    <row r="65" spans="1:10" ht="12.75">
      <c r="A65" s="11">
        <f t="shared" si="0"/>
        <v>49</v>
      </c>
      <c r="B65" s="15" t="s">
        <v>30</v>
      </c>
      <c r="C65" s="13" t="s">
        <v>315</v>
      </c>
      <c r="D65" s="13" t="s">
        <v>31</v>
      </c>
      <c r="E65" s="13" t="s">
        <v>315</v>
      </c>
      <c r="F65" s="13" t="s">
        <v>315</v>
      </c>
      <c r="G65" s="13" t="s">
        <v>315</v>
      </c>
      <c r="H65" s="14">
        <f>H66</f>
        <v>99800</v>
      </c>
      <c r="I65" s="14">
        <f>I66</f>
        <v>37200</v>
      </c>
      <c r="J65" s="14">
        <f>J66</f>
        <v>137000</v>
      </c>
    </row>
    <row r="66" spans="1:10" ht="24">
      <c r="A66" s="11">
        <f t="shared" si="0"/>
        <v>50</v>
      </c>
      <c r="B66" s="16" t="s">
        <v>278</v>
      </c>
      <c r="C66" s="17" t="s">
        <v>237</v>
      </c>
      <c r="D66" s="17" t="s">
        <v>32</v>
      </c>
      <c r="E66" s="17" t="s">
        <v>253</v>
      </c>
      <c r="F66" s="17" t="s">
        <v>238</v>
      </c>
      <c r="G66" s="17" t="s">
        <v>256</v>
      </c>
      <c r="H66" s="18">
        <v>99800</v>
      </c>
      <c r="I66" s="18">
        <v>37200</v>
      </c>
      <c r="J66" s="18">
        <f t="shared" si="2"/>
        <v>137000</v>
      </c>
    </row>
    <row r="67" spans="1:10" ht="12.75">
      <c r="A67" s="11">
        <f t="shared" si="0"/>
        <v>51</v>
      </c>
      <c r="B67" s="15" t="s">
        <v>279</v>
      </c>
      <c r="C67" s="13" t="s">
        <v>315</v>
      </c>
      <c r="D67" s="13" t="s">
        <v>33</v>
      </c>
      <c r="E67" s="13" t="s">
        <v>315</v>
      </c>
      <c r="F67" s="13" t="s">
        <v>315</v>
      </c>
      <c r="G67" s="13" t="s">
        <v>315</v>
      </c>
      <c r="H67" s="14">
        <f>H68+H71+H72+H73</f>
        <v>9000000</v>
      </c>
      <c r="I67" s="14">
        <f>I68+I71+I72+I73</f>
        <v>0</v>
      </c>
      <c r="J67" s="14">
        <f>J68+J71+J72+J73</f>
        <v>9000000</v>
      </c>
    </row>
    <row r="68" spans="1:10" ht="24">
      <c r="A68" s="11">
        <f t="shared" si="0"/>
        <v>52</v>
      </c>
      <c r="B68" s="15" t="s">
        <v>34</v>
      </c>
      <c r="C68" s="13" t="s">
        <v>315</v>
      </c>
      <c r="D68" s="13" t="s">
        <v>35</v>
      </c>
      <c r="E68" s="13" t="s">
        <v>315</v>
      </c>
      <c r="F68" s="13" t="s">
        <v>315</v>
      </c>
      <c r="G68" s="13" t="s">
        <v>315</v>
      </c>
      <c r="H68" s="14">
        <f>SUM(H69:H70)</f>
        <v>100000</v>
      </c>
      <c r="I68" s="14">
        <f>SUM(I69:I70)</f>
        <v>0</v>
      </c>
      <c r="J68" s="14">
        <f>SUM(J69:J70)</f>
        <v>100000</v>
      </c>
    </row>
    <row r="69" spans="1:10" ht="48">
      <c r="A69" s="11">
        <f t="shared" si="0"/>
        <v>53</v>
      </c>
      <c r="B69" s="16" t="s">
        <v>36</v>
      </c>
      <c r="C69" s="17" t="s">
        <v>240</v>
      </c>
      <c r="D69" s="17" t="s">
        <v>37</v>
      </c>
      <c r="E69" s="17" t="s">
        <v>241</v>
      </c>
      <c r="F69" s="17" t="s">
        <v>238</v>
      </c>
      <c r="G69" s="17" t="s">
        <v>256</v>
      </c>
      <c r="H69" s="18">
        <v>50000</v>
      </c>
      <c r="I69" s="18"/>
      <c r="J69" s="18">
        <f aca="true" t="shared" si="3" ref="J69:J77">H69+I69</f>
        <v>50000</v>
      </c>
    </row>
    <row r="70" spans="1:10" ht="40.5" customHeight="1">
      <c r="A70" s="11">
        <f t="shared" si="0"/>
        <v>54</v>
      </c>
      <c r="B70" s="16" t="s">
        <v>280</v>
      </c>
      <c r="C70" s="17" t="s">
        <v>240</v>
      </c>
      <c r="D70" s="17" t="s">
        <v>38</v>
      </c>
      <c r="E70" s="17" t="s">
        <v>241</v>
      </c>
      <c r="F70" s="17" t="s">
        <v>238</v>
      </c>
      <c r="G70" s="17" t="s">
        <v>256</v>
      </c>
      <c r="H70" s="18">
        <v>50000</v>
      </c>
      <c r="I70" s="18"/>
      <c r="J70" s="18">
        <f t="shared" si="3"/>
        <v>50000</v>
      </c>
    </row>
    <row r="71" spans="1:10" ht="39" customHeight="1">
      <c r="A71" s="11">
        <f t="shared" si="0"/>
        <v>55</v>
      </c>
      <c r="B71" s="16" t="s">
        <v>41</v>
      </c>
      <c r="C71" s="17" t="s">
        <v>240</v>
      </c>
      <c r="D71" s="17" t="s">
        <v>42</v>
      </c>
      <c r="E71" s="17" t="s">
        <v>241</v>
      </c>
      <c r="F71" s="17" t="s">
        <v>238</v>
      </c>
      <c r="G71" s="17" t="s">
        <v>256</v>
      </c>
      <c r="H71" s="18">
        <v>400000</v>
      </c>
      <c r="I71" s="18"/>
      <c r="J71" s="18">
        <f t="shared" si="3"/>
        <v>400000</v>
      </c>
    </row>
    <row r="72" spans="1:10" ht="24">
      <c r="A72" s="11">
        <f t="shared" si="0"/>
        <v>56</v>
      </c>
      <c r="B72" s="16" t="s">
        <v>281</v>
      </c>
      <c r="C72" s="17" t="s">
        <v>255</v>
      </c>
      <c r="D72" s="17" t="s">
        <v>43</v>
      </c>
      <c r="E72" s="17" t="s">
        <v>241</v>
      </c>
      <c r="F72" s="17" t="s">
        <v>238</v>
      </c>
      <c r="G72" s="17" t="s">
        <v>256</v>
      </c>
      <c r="H72" s="18">
        <v>6000000</v>
      </c>
      <c r="I72" s="18"/>
      <c r="J72" s="18">
        <f t="shared" si="3"/>
        <v>6000000</v>
      </c>
    </row>
    <row r="73" spans="1:10" ht="29.25" customHeight="1">
      <c r="A73" s="11">
        <f t="shared" si="0"/>
        <v>57</v>
      </c>
      <c r="B73" s="16" t="s">
        <v>282</v>
      </c>
      <c r="C73" s="17" t="s">
        <v>237</v>
      </c>
      <c r="D73" s="17" t="s">
        <v>44</v>
      </c>
      <c r="E73" s="17" t="s">
        <v>253</v>
      </c>
      <c r="F73" s="17" t="s">
        <v>238</v>
      </c>
      <c r="G73" s="17" t="s">
        <v>256</v>
      </c>
      <c r="H73" s="18">
        <v>2500000</v>
      </c>
      <c r="I73" s="18"/>
      <c r="J73" s="18">
        <f t="shared" si="3"/>
        <v>2500000</v>
      </c>
    </row>
    <row r="74" spans="1:10" ht="12.75">
      <c r="A74" s="11">
        <f t="shared" si="0"/>
        <v>58</v>
      </c>
      <c r="B74" s="15" t="s">
        <v>283</v>
      </c>
      <c r="C74" s="13" t="s">
        <v>315</v>
      </c>
      <c r="D74" s="13" t="s">
        <v>45</v>
      </c>
      <c r="E74" s="13" t="s">
        <v>315</v>
      </c>
      <c r="F74" s="13" t="s">
        <v>315</v>
      </c>
      <c r="G74" s="13" t="s">
        <v>315</v>
      </c>
      <c r="H74" s="14">
        <f>SUM(H75:H75)</f>
        <v>15912986</v>
      </c>
      <c r="I74" s="14">
        <f>SUM(I75:I75)</f>
        <v>0</v>
      </c>
      <c r="J74" s="14">
        <f>SUM(J75:J75)</f>
        <v>15912986</v>
      </c>
    </row>
    <row r="75" spans="1:10" ht="12.75">
      <c r="A75" s="11">
        <f t="shared" si="0"/>
        <v>59</v>
      </c>
      <c r="B75" s="16" t="s">
        <v>285</v>
      </c>
      <c r="C75" s="17" t="s">
        <v>237</v>
      </c>
      <c r="D75" s="17" t="s">
        <v>46</v>
      </c>
      <c r="E75" s="17" t="s">
        <v>253</v>
      </c>
      <c r="F75" s="17" t="s">
        <v>238</v>
      </c>
      <c r="G75" s="17" t="s">
        <v>284</v>
      </c>
      <c r="H75" s="18">
        <v>15912986</v>
      </c>
      <c r="I75" s="18"/>
      <c r="J75" s="18">
        <f t="shared" si="3"/>
        <v>15912986</v>
      </c>
    </row>
    <row r="76" spans="1:10" ht="12.75">
      <c r="A76" s="11">
        <f t="shared" si="0"/>
        <v>60</v>
      </c>
      <c r="B76" s="15" t="s">
        <v>217</v>
      </c>
      <c r="C76" s="17"/>
      <c r="D76" s="13" t="s">
        <v>218</v>
      </c>
      <c r="E76" s="17"/>
      <c r="F76" s="17"/>
      <c r="G76" s="17"/>
      <c r="H76" s="34">
        <f>H77</f>
        <v>-45306931.74</v>
      </c>
      <c r="I76" s="34">
        <f>I77</f>
        <v>-1847187.13</v>
      </c>
      <c r="J76" s="34">
        <f>J77</f>
        <v>-47154118.870000005</v>
      </c>
    </row>
    <row r="77" spans="1:10" ht="12.75" customHeight="1">
      <c r="A77" s="11">
        <f t="shared" si="0"/>
        <v>61</v>
      </c>
      <c r="B77" s="16" t="s">
        <v>219</v>
      </c>
      <c r="C77" s="17" t="s">
        <v>263</v>
      </c>
      <c r="D77" s="17" t="s">
        <v>220</v>
      </c>
      <c r="E77" s="17" t="s">
        <v>253</v>
      </c>
      <c r="F77" s="17" t="s">
        <v>238</v>
      </c>
      <c r="G77" s="17" t="s">
        <v>286</v>
      </c>
      <c r="H77" s="34">
        <v>-45306931.74</v>
      </c>
      <c r="I77" s="35">
        <v>-1847187.13</v>
      </c>
      <c r="J77" s="34">
        <f t="shared" si="3"/>
        <v>-47154118.870000005</v>
      </c>
    </row>
    <row r="78" spans="1:10" ht="24">
      <c r="A78" s="11">
        <f t="shared" si="0"/>
        <v>62</v>
      </c>
      <c r="B78" s="12" t="s">
        <v>47</v>
      </c>
      <c r="C78" s="13" t="s">
        <v>315</v>
      </c>
      <c r="D78" s="13" t="s">
        <v>48</v>
      </c>
      <c r="E78" s="13" t="s">
        <v>315</v>
      </c>
      <c r="F78" s="13" t="s">
        <v>315</v>
      </c>
      <c r="G78" s="13" t="s">
        <v>315</v>
      </c>
      <c r="H78" s="21">
        <f>H79+H84+H110+H162</f>
        <v>2143388010</v>
      </c>
      <c r="I78" s="21">
        <f>I79+I84+I110+I162</f>
        <v>89548920</v>
      </c>
      <c r="J78" s="21">
        <f>J79+J84+J110+J162</f>
        <v>2233536930</v>
      </c>
    </row>
    <row r="79" spans="1:10" ht="24">
      <c r="A79" s="11">
        <f t="shared" si="0"/>
        <v>63</v>
      </c>
      <c r="B79" s="22" t="s">
        <v>297</v>
      </c>
      <c r="C79" s="13" t="s">
        <v>315</v>
      </c>
      <c r="D79" s="13" t="s">
        <v>49</v>
      </c>
      <c r="E79" s="13" t="s">
        <v>315</v>
      </c>
      <c r="F79" s="13" t="s">
        <v>315</v>
      </c>
      <c r="G79" s="13" t="s">
        <v>315</v>
      </c>
      <c r="H79" s="14">
        <f>SUM(H80:H83)</f>
        <v>1024165200</v>
      </c>
      <c r="I79" s="14">
        <f>SUM(I80:I83)</f>
        <v>97929000</v>
      </c>
      <c r="J79" s="14">
        <f>SUM(J80:J83)</f>
        <v>1122094200</v>
      </c>
    </row>
    <row r="80" spans="1:10" ht="12.75">
      <c r="A80" s="11">
        <f t="shared" si="0"/>
        <v>64</v>
      </c>
      <c r="B80" s="16" t="s">
        <v>50</v>
      </c>
      <c r="C80" s="17" t="s">
        <v>263</v>
      </c>
      <c r="D80" s="17" t="s">
        <v>51</v>
      </c>
      <c r="E80" s="17" t="s">
        <v>253</v>
      </c>
      <c r="F80" s="17" t="s">
        <v>238</v>
      </c>
      <c r="G80" s="17" t="s">
        <v>286</v>
      </c>
      <c r="H80" s="18">
        <v>7658200</v>
      </c>
      <c r="I80" s="18"/>
      <c r="J80" s="18">
        <f aca="true" t="shared" si="4" ref="J80:J145">H80+I80</f>
        <v>7658200</v>
      </c>
    </row>
    <row r="81" spans="1:10" ht="48">
      <c r="A81" s="11">
        <f t="shared" si="0"/>
        <v>65</v>
      </c>
      <c r="B81" s="16" t="s">
        <v>340</v>
      </c>
      <c r="C81" s="17" t="s">
        <v>263</v>
      </c>
      <c r="D81" s="17" t="s">
        <v>341</v>
      </c>
      <c r="E81" s="17" t="s">
        <v>253</v>
      </c>
      <c r="F81" s="17" t="s">
        <v>238</v>
      </c>
      <c r="G81" s="17" t="s">
        <v>286</v>
      </c>
      <c r="H81" s="18"/>
      <c r="I81" s="18">
        <v>97929000</v>
      </c>
      <c r="J81" s="18">
        <f t="shared" si="4"/>
        <v>97929000</v>
      </c>
    </row>
    <row r="82" spans="1:10" ht="24">
      <c r="A82" s="11">
        <f aca="true" t="shared" si="5" ref="A82:A144">A81+1</f>
        <v>66</v>
      </c>
      <c r="B82" s="16" t="s">
        <v>287</v>
      </c>
      <c r="C82" s="17" t="s">
        <v>263</v>
      </c>
      <c r="D82" s="17" t="s">
        <v>52</v>
      </c>
      <c r="E82" s="17" t="s">
        <v>253</v>
      </c>
      <c r="F82" s="17" t="s">
        <v>238</v>
      </c>
      <c r="G82" s="17" t="s">
        <v>286</v>
      </c>
      <c r="H82" s="18">
        <v>1014678000</v>
      </c>
      <c r="I82" s="18"/>
      <c r="J82" s="18">
        <f t="shared" si="4"/>
        <v>1014678000</v>
      </c>
    </row>
    <row r="83" spans="1:10" ht="36">
      <c r="A83" s="11">
        <f t="shared" si="5"/>
        <v>67</v>
      </c>
      <c r="B83" s="16" t="s">
        <v>170</v>
      </c>
      <c r="C83" s="17" t="s">
        <v>263</v>
      </c>
      <c r="D83" s="17" t="s">
        <v>53</v>
      </c>
      <c r="E83" s="17" t="s">
        <v>253</v>
      </c>
      <c r="F83" s="17" t="s">
        <v>169</v>
      </c>
      <c r="G83" s="17" t="s">
        <v>286</v>
      </c>
      <c r="H83" s="18">
        <v>1829000</v>
      </c>
      <c r="I83" s="18"/>
      <c r="J83" s="18">
        <f t="shared" si="4"/>
        <v>1829000</v>
      </c>
    </row>
    <row r="84" spans="1:10" ht="24">
      <c r="A84" s="11">
        <f t="shared" si="5"/>
        <v>68</v>
      </c>
      <c r="B84" s="22" t="s">
        <v>298</v>
      </c>
      <c r="C84" s="13" t="s">
        <v>315</v>
      </c>
      <c r="D84" s="13" t="s">
        <v>54</v>
      </c>
      <c r="E84" s="13" t="s">
        <v>315</v>
      </c>
      <c r="F84" s="13" t="s">
        <v>315</v>
      </c>
      <c r="G84" s="13" t="s">
        <v>315</v>
      </c>
      <c r="H84" s="21">
        <f>H85+H86+H87+H88+H90+H89+H91+H92+H93</f>
        <v>392290290</v>
      </c>
      <c r="I84" s="21">
        <f>I85+I86+I87+I88+I90+I89+I91+I92+I93</f>
        <v>1000000</v>
      </c>
      <c r="J84" s="21">
        <f>J85+J86+J87+J88+J90+J89+J91+J92+J93</f>
        <v>385890290</v>
      </c>
    </row>
    <row r="85" spans="1:10" ht="12.75">
      <c r="A85" s="11">
        <f t="shared" si="5"/>
        <v>69</v>
      </c>
      <c r="B85" s="16" t="s">
        <v>55</v>
      </c>
      <c r="C85" s="17" t="s">
        <v>263</v>
      </c>
      <c r="D85" s="17" t="s">
        <v>56</v>
      </c>
      <c r="E85" s="17" t="s">
        <v>253</v>
      </c>
      <c r="F85" s="17" t="s">
        <v>238</v>
      </c>
      <c r="G85" s="17" t="s">
        <v>286</v>
      </c>
      <c r="H85" s="18">
        <v>6196000</v>
      </c>
      <c r="I85" s="18"/>
      <c r="J85" s="18">
        <f t="shared" si="4"/>
        <v>6196000</v>
      </c>
    </row>
    <row r="86" spans="1:10" ht="24">
      <c r="A86" s="11">
        <f t="shared" si="5"/>
        <v>70</v>
      </c>
      <c r="B86" s="41" t="s">
        <v>94</v>
      </c>
      <c r="C86" s="17" t="s">
        <v>263</v>
      </c>
      <c r="D86" s="42" t="s">
        <v>56</v>
      </c>
      <c r="E86" s="17" t="s">
        <v>253</v>
      </c>
      <c r="F86" s="17" t="s">
        <v>95</v>
      </c>
      <c r="G86" s="17" t="s">
        <v>286</v>
      </c>
      <c r="H86" s="18">
        <v>4504500</v>
      </c>
      <c r="I86" s="18"/>
      <c r="J86" s="18">
        <f t="shared" si="4"/>
        <v>4504500</v>
      </c>
    </row>
    <row r="87" spans="1:10" ht="60">
      <c r="A87" s="11">
        <f t="shared" si="5"/>
        <v>71</v>
      </c>
      <c r="B87" s="16" t="s">
        <v>171</v>
      </c>
      <c r="C87" s="17" t="s">
        <v>263</v>
      </c>
      <c r="D87" s="17" t="s">
        <v>57</v>
      </c>
      <c r="E87" s="17" t="s">
        <v>253</v>
      </c>
      <c r="F87" s="17" t="s">
        <v>58</v>
      </c>
      <c r="G87" s="17" t="s">
        <v>286</v>
      </c>
      <c r="H87" s="18">
        <v>15139000</v>
      </c>
      <c r="I87" s="18"/>
      <c r="J87" s="18">
        <f t="shared" si="4"/>
        <v>15139000</v>
      </c>
    </row>
    <row r="88" spans="1:10" ht="60">
      <c r="A88" s="11">
        <f t="shared" si="5"/>
        <v>72</v>
      </c>
      <c r="B88" s="16" t="s">
        <v>172</v>
      </c>
      <c r="C88" s="17" t="s">
        <v>263</v>
      </c>
      <c r="D88" s="17" t="s">
        <v>57</v>
      </c>
      <c r="E88" s="17" t="s">
        <v>253</v>
      </c>
      <c r="F88" s="17" t="s">
        <v>59</v>
      </c>
      <c r="G88" s="17" t="s">
        <v>286</v>
      </c>
      <c r="H88" s="18">
        <v>1513900</v>
      </c>
      <c r="I88" s="18"/>
      <c r="J88" s="18">
        <f t="shared" si="4"/>
        <v>1513900</v>
      </c>
    </row>
    <row r="89" spans="1:10" ht="25.5" customHeight="1">
      <c r="A89" s="11">
        <f t="shared" si="5"/>
        <v>73</v>
      </c>
      <c r="B89" s="16" t="s">
        <v>337</v>
      </c>
      <c r="C89" s="17" t="s">
        <v>263</v>
      </c>
      <c r="D89" s="17" t="s">
        <v>338</v>
      </c>
      <c r="E89" s="17" t="s">
        <v>253</v>
      </c>
      <c r="F89" s="17" t="s">
        <v>238</v>
      </c>
      <c r="G89" s="17" t="s">
        <v>286</v>
      </c>
      <c r="H89" s="18">
        <v>8000000</v>
      </c>
      <c r="I89" s="18"/>
      <c r="J89" s="18">
        <v>600000</v>
      </c>
    </row>
    <row r="90" spans="1:10" ht="24">
      <c r="A90" s="11">
        <f t="shared" si="5"/>
        <v>74</v>
      </c>
      <c r="B90" s="16" t="s">
        <v>60</v>
      </c>
      <c r="C90" s="17" t="s">
        <v>263</v>
      </c>
      <c r="D90" s="17" t="s">
        <v>61</v>
      </c>
      <c r="E90" s="17" t="s">
        <v>253</v>
      </c>
      <c r="F90" s="17" t="s">
        <v>238</v>
      </c>
      <c r="G90" s="17" t="s">
        <v>286</v>
      </c>
      <c r="H90" s="18">
        <v>10500</v>
      </c>
      <c r="I90" s="18"/>
      <c r="J90" s="18">
        <f t="shared" si="4"/>
        <v>10500</v>
      </c>
    </row>
    <row r="91" spans="1:10" ht="36">
      <c r="A91" s="11">
        <f t="shared" si="5"/>
        <v>75</v>
      </c>
      <c r="B91" s="16" t="s">
        <v>62</v>
      </c>
      <c r="C91" s="17" t="s">
        <v>263</v>
      </c>
      <c r="D91" s="17" t="s">
        <v>63</v>
      </c>
      <c r="E91" s="17" t="s">
        <v>253</v>
      </c>
      <c r="F91" s="17" t="s">
        <v>238</v>
      </c>
      <c r="G91" s="17" t="s">
        <v>286</v>
      </c>
      <c r="H91" s="18">
        <v>242568000</v>
      </c>
      <c r="I91" s="18"/>
      <c r="J91" s="18">
        <f t="shared" si="4"/>
        <v>242568000</v>
      </c>
    </row>
    <row r="92" spans="1:10" ht="30.75" customHeight="1">
      <c r="A92" s="11">
        <f t="shared" si="5"/>
        <v>76</v>
      </c>
      <c r="B92" s="33" t="s">
        <v>211</v>
      </c>
      <c r="C92" s="17" t="s">
        <v>263</v>
      </c>
      <c r="D92" s="17" t="s">
        <v>114</v>
      </c>
      <c r="E92" s="17" t="s">
        <v>253</v>
      </c>
      <c r="F92" s="17" t="s">
        <v>115</v>
      </c>
      <c r="G92" s="17" t="s">
        <v>286</v>
      </c>
      <c r="H92" s="18">
        <v>6183100</v>
      </c>
      <c r="I92" s="18"/>
      <c r="J92" s="18">
        <f>H92+I92</f>
        <v>6183100</v>
      </c>
    </row>
    <row r="93" spans="1:10" ht="12.75">
      <c r="A93" s="11">
        <f t="shared" si="5"/>
        <v>77</v>
      </c>
      <c r="B93" s="15" t="s">
        <v>313</v>
      </c>
      <c r="C93" s="13" t="s">
        <v>315</v>
      </c>
      <c r="D93" s="13" t="s">
        <v>64</v>
      </c>
      <c r="E93" s="13" t="s">
        <v>315</v>
      </c>
      <c r="F93" s="13" t="s">
        <v>315</v>
      </c>
      <c r="G93" s="13" t="s">
        <v>315</v>
      </c>
      <c r="H93" s="21">
        <f>SUM(H94:H109)</f>
        <v>108175290</v>
      </c>
      <c r="I93" s="21">
        <f>SUM(I94:I109)</f>
        <v>1000000</v>
      </c>
      <c r="J93" s="21">
        <f>SUM(J94:J109)</f>
        <v>109175290</v>
      </c>
    </row>
    <row r="94" spans="1:10" ht="38.25" customHeight="1">
      <c r="A94" s="11">
        <f t="shared" si="5"/>
        <v>78</v>
      </c>
      <c r="B94" s="40" t="s">
        <v>100</v>
      </c>
      <c r="C94" s="42" t="s">
        <v>263</v>
      </c>
      <c r="D94" s="42" t="s">
        <v>64</v>
      </c>
      <c r="E94" s="42" t="s">
        <v>253</v>
      </c>
      <c r="F94" s="42" t="s">
        <v>101</v>
      </c>
      <c r="G94" s="42" t="s">
        <v>286</v>
      </c>
      <c r="H94" s="18">
        <v>40300</v>
      </c>
      <c r="I94" s="18"/>
      <c r="J94" s="18">
        <f t="shared" si="4"/>
        <v>40300</v>
      </c>
    </row>
    <row r="95" spans="1:10" ht="36">
      <c r="A95" s="11">
        <f t="shared" si="5"/>
        <v>79</v>
      </c>
      <c r="B95" s="40" t="s">
        <v>235</v>
      </c>
      <c r="C95" s="17" t="s">
        <v>263</v>
      </c>
      <c r="D95" s="17" t="s">
        <v>64</v>
      </c>
      <c r="E95" s="17" t="s">
        <v>253</v>
      </c>
      <c r="F95" s="29" t="s">
        <v>236</v>
      </c>
      <c r="G95" s="17" t="s">
        <v>286</v>
      </c>
      <c r="H95" s="18">
        <v>7082000</v>
      </c>
      <c r="I95" s="18"/>
      <c r="J95" s="18">
        <f t="shared" si="4"/>
        <v>7082000</v>
      </c>
    </row>
    <row r="96" spans="1:10" ht="48">
      <c r="A96" s="11">
        <f t="shared" si="5"/>
        <v>80</v>
      </c>
      <c r="B96" s="16" t="s">
        <v>230</v>
      </c>
      <c r="C96" s="17" t="s">
        <v>263</v>
      </c>
      <c r="D96" s="17" t="s">
        <v>64</v>
      </c>
      <c r="E96" s="17" t="s">
        <v>253</v>
      </c>
      <c r="F96" s="29" t="s">
        <v>248</v>
      </c>
      <c r="G96" s="17" t="s">
        <v>286</v>
      </c>
      <c r="H96" s="18">
        <v>174000</v>
      </c>
      <c r="I96" s="18"/>
      <c r="J96" s="18">
        <f>H96+I96</f>
        <v>174000</v>
      </c>
    </row>
    <row r="97" spans="1:10" ht="24.75" customHeight="1">
      <c r="A97" s="11">
        <f t="shared" si="5"/>
        <v>81</v>
      </c>
      <c r="B97" s="16" t="s">
        <v>65</v>
      </c>
      <c r="C97" s="17" t="s">
        <v>263</v>
      </c>
      <c r="D97" s="17" t="s">
        <v>64</v>
      </c>
      <c r="E97" s="17" t="s">
        <v>253</v>
      </c>
      <c r="F97" s="29" t="s">
        <v>66</v>
      </c>
      <c r="G97" s="17" t="s">
        <v>286</v>
      </c>
      <c r="H97" s="18">
        <v>2900000</v>
      </c>
      <c r="I97" s="18"/>
      <c r="J97" s="18">
        <f t="shared" si="4"/>
        <v>2900000</v>
      </c>
    </row>
    <row r="98" spans="1:10" ht="24.75" customHeight="1">
      <c r="A98" s="11">
        <f t="shared" si="5"/>
        <v>82</v>
      </c>
      <c r="B98" s="31" t="s">
        <v>249</v>
      </c>
      <c r="C98" s="17" t="s">
        <v>263</v>
      </c>
      <c r="D98" s="17" t="s">
        <v>64</v>
      </c>
      <c r="E98" s="17" t="s">
        <v>253</v>
      </c>
      <c r="F98" s="29" t="s">
        <v>250</v>
      </c>
      <c r="G98" s="17" t="s">
        <v>286</v>
      </c>
      <c r="H98" s="18">
        <v>3623000</v>
      </c>
      <c r="I98" s="32"/>
      <c r="J98" s="18">
        <f>H98+I98</f>
        <v>3623000</v>
      </c>
    </row>
    <row r="99" spans="1:10" ht="24.75" customHeight="1">
      <c r="A99" s="11">
        <f t="shared" si="5"/>
        <v>83</v>
      </c>
      <c r="B99" s="31" t="s">
        <v>302</v>
      </c>
      <c r="C99" s="17" t="s">
        <v>263</v>
      </c>
      <c r="D99" s="17" t="s">
        <v>64</v>
      </c>
      <c r="E99" s="17" t="s">
        <v>253</v>
      </c>
      <c r="F99" s="29" t="s">
        <v>303</v>
      </c>
      <c r="G99" s="17" t="s">
        <v>286</v>
      </c>
      <c r="H99" s="18"/>
      <c r="I99" s="32">
        <v>1000000</v>
      </c>
      <c r="J99" s="18">
        <f t="shared" si="4"/>
        <v>1000000</v>
      </c>
    </row>
    <row r="100" spans="1:10" ht="24.75" customHeight="1">
      <c r="A100" s="11">
        <f t="shared" si="5"/>
        <v>84</v>
      </c>
      <c r="B100" s="16" t="s">
        <v>226</v>
      </c>
      <c r="C100" s="17" t="s">
        <v>263</v>
      </c>
      <c r="D100" s="17" t="s">
        <v>64</v>
      </c>
      <c r="E100" s="17" t="s">
        <v>253</v>
      </c>
      <c r="F100" s="17" t="s">
        <v>227</v>
      </c>
      <c r="G100" s="17" t="s">
        <v>286</v>
      </c>
      <c r="H100" s="18">
        <v>708600</v>
      </c>
      <c r="I100" s="18"/>
      <c r="J100" s="18">
        <f t="shared" si="4"/>
        <v>708600</v>
      </c>
    </row>
    <row r="101" spans="1:10" ht="50.25" customHeight="1">
      <c r="A101" s="11">
        <f t="shared" si="5"/>
        <v>85</v>
      </c>
      <c r="B101" s="16" t="s">
        <v>224</v>
      </c>
      <c r="C101" s="17" t="s">
        <v>263</v>
      </c>
      <c r="D101" s="17" t="s">
        <v>64</v>
      </c>
      <c r="E101" s="17" t="s">
        <v>253</v>
      </c>
      <c r="F101" s="17" t="s">
        <v>225</v>
      </c>
      <c r="G101" s="17" t="s">
        <v>286</v>
      </c>
      <c r="H101" s="18">
        <v>16763100</v>
      </c>
      <c r="I101" s="18"/>
      <c r="J101" s="18">
        <f t="shared" si="4"/>
        <v>16763100</v>
      </c>
    </row>
    <row r="102" spans="1:10" ht="41.25" customHeight="1">
      <c r="A102" s="11">
        <f t="shared" si="5"/>
        <v>86</v>
      </c>
      <c r="B102" s="16" t="s">
        <v>173</v>
      </c>
      <c r="C102" s="17" t="s">
        <v>263</v>
      </c>
      <c r="D102" s="17" t="s">
        <v>64</v>
      </c>
      <c r="E102" s="17" t="s">
        <v>253</v>
      </c>
      <c r="F102" s="17" t="s">
        <v>174</v>
      </c>
      <c r="G102" s="17" t="s">
        <v>286</v>
      </c>
      <c r="H102" s="18">
        <v>59553200</v>
      </c>
      <c r="I102" s="18"/>
      <c r="J102" s="18">
        <f t="shared" si="4"/>
        <v>59553200</v>
      </c>
    </row>
    <row r="103" spans="1:10" ht="49.5" customHeight="1">
      <c r="A103" s="11">
        <f t="shared" si="5"/>
        <v>87</v>
      </c>
      <c r="B103" s="40" t="s">
        <v>233</v>
      </c>
      <c r="C103" s="17" t="s">
        <v>263</v>
      </c>
      <c r="D103" s="17" t="s">
        <v>64</v>
      </c>
      <c r="E103" s="17" t="s">
        <v>253</v>
      </c>
      <c r="F103" s="17" t="s">
        <v>234</v>
      </c>
      <c r="G103" s="17" t="s">
        <v>286</v>
      </c>
      <c r="H103" s="18">
        <v>62000</v>
      </c>
      <c r="I103" s="18"/>
      <c r="J103" s="18">
        <f t="shared" si="4"/>
        <v>62000</v>
      </c>
    </row>
    <row r="104" spans="1:10" ht="24">
      <c r="A104" s="11">
        <f t="shared" si="5"/>
        <v>88</v>
      </c>
      <c r="B104" s="16" t="s">
        <v>339</v>
      </c>
      <c r="C104" s="17" t="s">
        <v>263</v>
      </c>
      <c r="D104" s="17" t="s">
        <v>64</v>
      </c>
      <c r="E104" s="17" t="s">
        <v>253</v>
      </c>
      <c r="F104" s="17" t="s">
        <v>67</v>
      </c>
      <c r="G104" s="17" t="s">
        <v>286</v>
      </c>
      <c r="H104" s="18">
        <v>948200</v>
      </c>
      <c r="I104" s="18"/>
      <c r="J104" s="18">
        <f t="shared" si="4"/>
        <v>948200</v>
      </c>
    </row>
    <row r="105" spans="1:10" ht="36">
      <c r="A105" s="11">
        <f t="shared" si="5"/>
        <v>89</v>
      </c>
      <c r="B105" s="16" t="s">
        <v>310</v>
      </c>
      <c r="C105" s="17" t="s">
        <v>263</v>
      </c>
      <c r="D105" s="17" t="s">
        <v>64</v>
      </c>
      <c r="E105" s="17" t="s">
        <v>253</v>
      </c>
      <c r="F105" s="17" t="s">
        <v>68</v>
      </c>
      <c r="G105" s="17" t="s">
        <v>286</v>
      </c>
      <c r="H105" s="18">
        <v>45000</v>
      </c>
      <c r="I105" s="18"/>
      <c r="J105" s="18">
        <f t="shared" si="4"/>
        <v>45000</v>
      </c>
    </row>
    <row r="106" spans="1:10" ht="12.75">
      <c r="A106" s="11">
        <f t="shared" si="5"/>
        <v>90</v>
      </c>
      <c r="B106" s="16" t="s">
        <v>307</v>
      </c>
      <c r="C106" s="17" t="s">
        <v>263</v>
      </c>
      <c r="D106" s="17" t="s">
        <v>64</v>
      </c>
      <c r="E106" s="17" t="s">
        <v>253</v>
      </c>
      <c r="F106" s="17" t="s">
        <v>69</v>
      </c>
      <c r="G106" s="17" t="s">
        <v>286</v>
      </c>
      <c r="H106" s="18">
        <v>850000</v>
      </c>
      <c r="I106" s="18"/>
      <c r="J106" s="18">
        <f t="shared" si="4"/>
        <v>850000</v>
      </c>
    </row>
    <row r="107" spans="1:10" ht="24">
      <c r="A107" s="11">
        <f t="shared" si="5"/>
        <v>91</v>
      </c>
      <c r="B107" s="16" t="s">
        <v>228</v>
      </c>
      <c r="C107" s="17" t="s">
        <v>263</v>
      </c>
      <c r="D107" s="17" t="s">
        <v>64</v>
      </c>
      <c r="E107" s="17" t="s">
        <v>253</v>
      </c>
      <c r="F107" s="17" t="s">
        <v>229</v>
      </c>
      <c r="G107" s="17" t="s">
        <v>286</v>
      </c>
      <c r="H107" s="18">
        <v>15090</v>
      </c>
      <c r="I107" s="18"/>
      <c r="J107" s="18">
        <f t="shared" si="4"/>
        <v>15090</v>
      </c>
    </row>
    <row r="108" spans="1:10" ht="24">
      <c r="A108" s="11">
        <f t="shared" si="5"/>
        <v>92</v>
      </c>
      <c r="B108" s="40" t="s">
        <v>96</v>
      </c>
      <c r="C108" s="42" t="s">
        <v>263</v>
      </c>
      <c r="D108" s="42" t="s">
        <v>64</v>
      </c>
      <c r="E108" s="42" t="s">
        <v>253</v>
      </c>
      <c r="F108" s="42" t="s">
        <v>97</v>
      </c>
      <c r="G108" s="42" t="s">
        <v>286</v>
      </c>
      <c r="H108" s="18">
        <v>7497800</v>
      </c>
      <c r="I108" s="18"/>
      <c r="J108" s="18">
        <f t="shared" si="4"/>
        <v>7497800</v>
      </c>
    </row>
    <row r="109" spans="1:10" ht="36">
      <c r="A109" s="11">
        <f t="shared" si="5"/>
        <v>93</v>
      </c>
      <c r="B109" s="40" t="s">
        <v>98</v>
      </c>
      <c r="C109" s="42" t="s">
        <v>263</v>
      </c>
      <c r="D109" s="42" t="s">
        <v>64</v>
      </c>
      <c r="E109" s="42" t="s">
        <v>253</v>
      </c>
      <c r="F109" s="42" t="s">
        <v>99</v>
      </c>
      <c r="G109" s="42" t="s">
        <v>286</v>
      </c>
      <c r="H109" s="18">
        <v>7913000</v>
      </c>
      <c r="I109" s="18"/>
      <c r="J109" s="18">
        <f t="shared" si="4"/>
        <v>7913000</v>
      </c>
    </row>
    <row r="110" spans="1:10" ht="24">
      <c r="A110" s="11">
        <f t="shared" si="5"/>
        <v>94</v>
      </c>
      <c r="B110" s="22" t="s">
        <v>299</v>
      </c>
      <c r="C110" s="13" t="s">
        <v>315</v>
      </c>
      <c r="D110" s="13" t="s">
        <v>70</v>
      </c>
      <c r="E110" s="13" t="s">
        <v>315</v>
      </c>
      <c r="F110" s="13" t="s">
        <v>315</v>
      </c>
      <c r="G110" s="13" t="s">
        <v>315</v>
      </c>
      <c r="H110" s="21">
        <f>H111+H112+H113+H116+H117+H118+H121+H158</f>
        <v>695685320</v>
      </c>
      <c r="I110" s="21">
        <f>I111+I112+I113+I116+I117+I118+I121+I158</f>
        <v>-9380080</v>
      </c>
      <c r="J110" s="21">
        <f>J111+J112+J113+J116+J117+J118+J121+J158</f>
        <v>686305240</v>
      </c>
    </row>
    <row r="111" spans="1:10" ht="24">
      <c r="A111" s="11">
        <f t="shared" si="5"/>
        <v>95</v>
      </c>
      <c r="B111" s="16" t="s">
        <v>71</v>
      </c>
      <c r="C111" s="17" t="s">
        <v>263</v>
      </c>
      <c r="D111" s="17" t="s">
        <v>72</v>
      </c>
      <c r="E111" s="17" t="s">
        <v>253</v>
      </c>
      <c r="F111" s="17" t="s">
        <v>238</v>
      </c>
      <c r="G111" s="17" t="s">
        <v>286</v>
      </c>
      <c r="H111" s="18">
        <v>81245450</v>
      </c>
      <c r="I111" s="18"/>
      <c r="J111" s="18">
        <f t="shared" si="4"/>
        <v>81245450</v>
      </c>
    </row>
    <row r="112" spans="1:10" ht="36">
      <c r="A112" s="11">
        <f t="shared" si="5"/>
        <v>96</v>
      </c>
      <c r="B112" s="16" t="s">
        <v>73</v>
      </c>
      <c r="C112" s="17" t="s">
        <v>263</v>
      </c>
      <c r="D112" s="17" t="s">
        <v>74</v>
      </c>
      <c r="E112" s="17" t="s">
        <v>253</v>
      </c>
      <c r="F112" s="17" t="s">
        <v>238</v>
      </c>
      <c r="G112" s="17" t="s">
        <v>286</v>
      </c>
      <c r="H112" s="18">
        <v>0</v>
      </c>
      <c r="I112" s="18"/>
      <c r="J112" s="18">
        <f t="shared" si="4"/>
        <v>0</v>
      </c>
    </row>
    <row r="113" spans="1:10" ht="24">
      <c r="A113" s="11">
        <f t="shared" si="5"/>
        <v>97</v>
      </c>
      <c r="B113" s="15" t="s">
        <v>75</v>
      </c>
      <c r="C113" s="13" t="s">
        <v>315</v>
      </c>
      <c r="D113" s="13" t="s">
        <v>76</v>
      </c>
      <c r="E113" s="13" t="s">
        <v>315</v>
      </c>
      <c r="F113" s="13" t="s">
        <v>315</v>
      </c>
      <c r="G113" s="13" t="s">
        <v>315</v>
      </c>
      <c r="H113" s="14">
        <f>SUM(H114:H115)</f>
        <v>19012600</v>
      </c>
      <c r="I113" s="14">
        <f>SUM(I114:I115)</f>
        <v>0</v>
      </c>
      <c r="J113" s="14">
        <f>SUM(J114:J115)</f>
        <v>19012600</v>
      </c>
    </row>
    <row r="114" spans="1:10" ht="36">
      <c r="A114" s="11">
        <f t="shared" si="5"/>
        <v>98</v>
      </c>
      <c r="B114" s="16" t="s">
        <v>77</v>
      </c>
      <c r="C114" s="17" t="s">
        <v>263</v>
      </c>
      <c r="D114" s="17" t="s">
        <v>76</v>
      </c>
      <c r="E114" s="17" t="s">
        <v>253</v>
      </c>
      <c r="F114" s="17" t="s">
        <v>78</v>
      </c>
      <c r="G114" s="17" t="s">
        <v>286</v>
      </c>
      <c r="H114" s="18">
        <v>18681900</v>
      </c>
      <c r="I114" s="18"/>
      <c r="J114" s="18">
        <f t="shared" si="4"/>
        <v>18681900</v>
      </c>
    </row>
    <row r="115" spans="1:10" ht="15" customHeight="1">
      <c r="A115" s="11">
        <f t="shared" si="5"/>
        <v>99</v>
      </c>
      <c r="B115" s="3" t="s">
        <v>79</v>
      </c>
      <c r="C115" s="17" t="s">
        <v>263</v>
      </c>
      <c r="D115" s="17" t="s">
        <v>76</v>
      </c>
      <c r="E115" s="17" t="s">
        <v>253</v>
      </c>
      <c r="F115" s="17" t="s">
        <v>84</v>
      </c>
      <c r="G115" s="17" t="s">
        <v>286</v>
      </c>
      <c r="H115" s="18">
        <v>330700</v>
      </c>
      <c r="I115" s="18"/>
      <c r="J115" s="18">
        <f t="shared" si="4"/>
        <v>330700</v>
      </c>
    </row>
    <row r="116" spans="1:10" ht="36">
      <c r="A116" s="11">
        <f t="shared" si="5"/>
        <v>100</v>
      </c>
      <c r="B116" s="16" t="s">
        <v>85</v>
      </c>
      <c r="C116" s="17" t="s">
        <v>263</v>
      </c>
      <c r="D116" s="17" t="s">
        <v>86</v>
      </c>
      <c r="E116" s="17" t="s">
        <v>253</v>
      </c>
      <c r="F116" s="17" t="s">
        <v>238</v>
      </c>
      <c r="G116" s="17" t="s">
        <v>286</v>
      </c>
      <c r="H116" s="18"/>
      <c r="I116" s="18"/>
      <c r="J116" s="18">
        <f t="shared" si="4"/>
        <v>0</v>
      </c>
    </row>
    <row r="117" spans="1:10" ht="25.5" customHeight="1">
      <c r="A117" s="11">
        <f t="shared" si="5"/>
        <v>101</v>
      </c>
      <c r="B117" s="16" t="s">
        <v>87</v>
      </c>
      <c r="C117" s="17" t="s">
        <v>263</v>
      </c>
      <c r="D117" s="17" t="s">
        <v>88</v>
      </c>
      <c r="E117" s="17" t="s">
        <v>253</v>
      </c>
      <c r="F117" s="17" t="s">
        <v>238</v>
      </c>
      <c r="G117" s="17" t="s">
        <v>286</v>
      </c>
      <c r="H117" s="18">
        <v>6391400</v>
      </c>
      <c r="I117" s="18"/>
      <c r="J117" s="18">
        <f t="shared" si="4"/>
        <v>6391400</v>
      </c>
    </row>
    <row r="118" spans="1:10" ht="36">
      <c r="A118" s="11">
        <f t="shared" si="5"/>
        <v>102</v>
      </c>
      <c r="B118" s="15" t="s">
        <v>89</v>
      </c>
      <c r="C118" s="13" t="s">
        <v>315</v>
      </c>
      <c r="D118" s="13" t="s">
        <v>90</v>
      </c>
      <c r="E118" s="13" t="s">
        <v>315</v>
      </c>
      <c r="F118" s="13" t="s">
        <v>315</v>
      </c>
      <c r="G118" s="13" t="s">
        <v>315</v>
      </c>
      <c r="H118" s="14">
        <f>SUM(H119:H120)</f>
        <v>112306700</v>
      </c>
      <c r="I118" s="14">
        <f>SUM(I119:I120)</f>
        <v>0</v>
      </c>
      <c r="J118" s="14">
        <f>SUM(J119:J120)</f>
        <v>112306700</v>
      </c>
    </row>
    <row r="119" spans="1:10" ht="36">
      <c r="A119" s="11">
        <f t="shared" si="5"/>
        <v>103</v>
      </c>
      <c r="B119" s="23" t="s">
        <v>308</v>
      </c>
      <c r="C119" s="17" t="s">
        <v>263</v>
      </c>
      <c r="D119" s="17" t="s">
        <v>90</v>
      </c>
      <c r="E119" s="17" t="s">
        <v>253</v>
      </c>
      <c r="F119" s="17" t="s">
        <v>91</v>
      </c>
      <c r="G119" s="17" t="s">
        <v>286</v>
      </c>
      <c r="H119" s="18">
        <v>110353400</v>
      </c>
      <c r="I119" s="18"/>
      <c r="J119" s="18">
        <f t="shared" si="4"/>
        <v>110353400</v>
      </c>
    </row>
    <row r="120" spans="1:10" ht="36">
      <c r="A120" s="11">
        <f t="shared" si="5"/>
        <v>104</v>
      </c>
      <c r="B120" s="16" t="s">
        <v>92</v>
      </c>
      <c r="C120" s="17" t="s">
        <v>263</v>
      </c>
      <c r="D120" s="17" t="s">
        <v>90</v>
      </c>
      <c r="E120" s="17" t="s">
        <v>253</v>
      </c>
      <c r="F120" s="17" t="s">
        <v>93</v>
      </c>
      <c r="G120" s="17" t="s">
        <v>286</v>
      </c>
      <c r="H120" s="18">
        <v>1953300</v>
      </c>
      <c r="I120" s="18"/>
      <c r="J120" s="18">
        <f t="shared" si="4"/>
        <v>1953300</v>
      </c>
    </row>
    <row r="121" spans="1:10" ht="24">
      <c r="A121" s="11">
        <f t="shared" si="5"/>
        <v>105</v>
      </c>
      <c r="B121" s="15" t="s">
        <v>106</v>
      </c>
      <c r="C121" s="13" t="s">
        <v>315</v>
      </c>
      <c r="D121" s="13" t="s">
        <v>107</v>
      </c>
      <c r="E121" s="13" t="s">
        <v>315</v>
      </c>
      <c r="F121" s="13" t="s">
        <v>315</v>
      </c>
      <c r="G121" s="13" t="s">
        <v>315</v>
      </c>
      <c r="H121" s="21">
        <f>SUM(H122:H157)</f>
        <v>465778370</v>
      </c>
      <c r="I121" s="21">
        <f>SUM(I122:I157)</f>
        <v>-9380080</v>
      </c>
      <c r="J121" s="21">
        <f>SUM(J122:J157)</f>
        <v>456398290</v>
      </c>
    </row>
    <row r="122" spans="1:10" ht="122.25" customHeight="1">
      <c r="A122" s="11">
        <f t="shared" si="5"/>
        <v>106</v>
      </c>
      <c r="B122" s="16" t="s">
        <v>108</v>
      </c>
      <c r="C122" s="17" t="s">
        <v>263</v>
      </c>
      <c r="D122" s="17" t="s">
        <v>107</v>
      </c>
      <c r="E122" s="17" t="s">
        <v>253</v>
      </c>
      <c r="F122" s="17" t="s">
        <v>109</v>
      </c>
      <c r="G122" s="17" t="s">
        <v>286</v>
      </c>
      <c r="H122" s="18">
        <v>304800</v>
      </c>
      <c r="I122" s="18"/>
      <c r="J122" s="18">
        <f t="shared" si="4"/>
        <v>304800</v>
      </c>
    </row>
    <row r="123" spans="1:10" ht="50.25" customHeight="1">
      <c r="A123" s="11">
        <f t="shared" si="5"/>
        <v>107</v>
      </c>
      <c r="B123" s="16" t="s">
        <v>110</v>
      </c>
      <c r="C123" s="17" t="s">
        <v>263</v>
      </c>
      <c r="D123" s="17" t="s">
        <v>107</v>
      </c>
      <c r="E123" s="17" t="s">
        <v>253</v>
      </c>
      <c r="F123" s="17" t="s">
        <v>111</v>
      </c>
      <c r="G123" s="17" t="s">
        <v>286</v>
      </c>
      <c r="H123" s="18">
        <v>118930900</v>
      </c>
      <c r="I123" s="18"/>
      <c r="J123" s="18">
        <f t="shared" si="4"/>
        <v>118930900</v>
      </c>
    </row>
    <row r="124" spans="1:10" ht="108.75" customHeight="1">
      <c r="A124" s="11">
        <f t="shared" si="5"/>
        <v>108</v>
      </c>
      <c r="B124" s="16" t="s">
        <v>116</v>
      </c>
      <c r="C124" s="17" t="s">
        <v>263</v>
      </c>
      <c r="D124" s="17" t="s">
        <v>107</v>
      </c>
      <c r="E124" s="17" t="s">
        <v>253</v>
      </c>
      <c r="F124" s="17" t="s">
        <v>117</v>
      </c>
      <c r="G124" s="17" t="s">
        <v>286</v>
      </c>
      <c r="H124" s="18">
        <v>15681600</v>
      </c>
      <c r="I124" s="18"/>
      <c r="J124" s="18">
        <f t="shared" si="4"/>
        <v>15681600</v>
      </c>
    </row>
    <row r="125" spans="1:10" ht="48">
      <c r="A125" s="11">
        <f t="shared" si="5"/>
        <v>109</v>
      </c>
      <c r="B125" s="16" t="s">
        <v>118</v>
      </c>
      <c r="C125" s="17" t="s">
        <v>263</v>
      </c>
      <c r="D125" s="17" t="s">
        <v>107</v>
      </c>
      <c r="E125" s="17" t="s">
        <v>253</v>
      </c>
      <c r="F125" s="17" t="s">
        <v>120</v>
      </c>
      <c r="G125" s="17" t="s">
        <v>286</v>
      </c>
      <c r="H125" s="18">
        <v>1125600</v>
      </c>
      <c r="I125" s="18"/>
      <c r="J125" s="18">
        <f t="shared" si="4"/>
        <v>1125600</v>
      </c>
    </row>
    <row r="126" spans="1:10" ht="48">
      <c r="A126" s="11">
        <f>A125+1</f>
        <v>110</v>
      </c>
      <c r="B126" s="16" t="s">
        <v>121</v>
      </c>
      <c r="C126" s="17" t="s">
        <v>263</v>
      </c>
      <c r="D126" s="17" t="s">
        <v>107</v>
      </c>
      <c r="E126" s="17" t="s">
        <v>253</v>
      </c>
      <c r="F126" s="17" t="s">
        <v>122</v>
      </c>
      <c r="G126" s="17" t="s">
        <v>286</v>
      </c>
      <c r="H126" s="18">
        <v>394800</v>
      </c>
      <c r="I126" s="18"/>
      <c r="J126" s="18">
        <f t="shared" si="4"/>
        <v>394800</v>
      </c>
    </row>
    <row r="127" spans="1:10" ht="99" customHeight="1">
      <c r="A127" s="11">
        <f t="shared" si="5"/>
        <v>111</v>
      </c>
      <c r="B127" s="16" t="s">
        <v>123</v>
      </c>
      <c r="C127" s="17" t="s">
        <v>263</v>
      </c>
      <c r="D127" s="17" t="s">
        <v>107</v>
      </c>
      <c r="E127" s="17" t="s">
        <v>253</v>
      </c>
      <c r="F127" s="17" t="s">
        <v>124</v>
      </c>
      <c r="G127" s="17" t="s">
        <v>286</v>
      </c>
      <c r="H127" s="18">
        <v>500800</v>
      </c>
      <c r="I127" s="18"/>
      <c r="J127" s="18">
        <f t="shared" si="4"/>
        <v>500800</v>
      </c>
    </row>
    <row r="128" spans="1:10" ht="38.25" customHeight="1">
      <c r="A128" s="11">
        <f t="shared" si="5"/>
        <v>112</v>
      </c>
      <c r="B128" s="16" t="s">
        <v>314</v>
      </c>
      <c r="C128" s="17" t="s">
        <v>263</v>
      </c>
      <c r="D128" s="17" t="s">
        <v>107</v>
      </c>
      <c r="E128" s="17" t="s">
        <v>253</v>
      </c>
      <c r="F128" s="17" t="s">
        <v>125</v>
      </c>
      <c r="G128" s="17" t="s">
        <v>286</v>
      </c>
      <c r="H128" s="18">
        <v>168000</v>
      </c>
      <c r="I128" s="18"/>
      <c r="J128" s="18">
        <f t="shared" si="4"/>
        <v>168000</v>
      </c>
    </row>
    <row r="129" spans="1:10" ht="60">
      <c r="A129" s="11">
        <f t="shared" si="5"/>
        <v>113</v>
      </c>
      <c r="B129" s="16" t="s">
        <v>126</v>
      </c>
      <c r="C129" s="17" t="s">
        <v>263</v>
      </c>
      <c r="D129" s="17" t="s">
        <v>107</v>
      </c>
      <c r="E129" s="17" t="s">
        <v>253</v>
      </c>
      <c r="F129" s="17" t="s">
        <v>127</v>
      </c>
      <c r="G129" s="17" t="s">
        <v>286</v>
      </c>
      <c r="H129" s="18">
        <v>598200</v>
      </c>
      <c r="I129" s="18"/>
      <c r="J129" s="18">
        <f t="shared" si="4"/>
        <v>598200</v>
      </c>
    </row>
    <row r="130" spans="1:10" ht="36.75" customHeight="1">
      <c r="A130" s="11">
        <f t="shared" si="5"/>
        <v>114</v>
      </c>
      <c r="B130" s="16" t="s">
        <v>128</v>
      </c>
      <c r="C130" s="17" t="s">
        <v>263</v>
      </c>
      <c r="D130" s="17" t="s">
        <v>107</v>
      </c>
      <c r="E130" s="17" t="s">
        <v>253</v>
      </c>
      <c r="F130" s="17" t="s">
        <v>129</v>
      </c>
      <c r="G130" s="17" t="s">
        <v>286</v>
      </c>
      <c r="H130" s="18">
        <v>864900</v>
      </c>
      <c r="I130" s="18"/>
      <c r="J130" s="18">
        <f t="shared" si="4"/>
        <v>864900</v>
      </c>
    </row>
    <row r="131" spans="1:10" ht="36.75" customHeight="1">
      <c r="A131" s="11">
        <f t="shared" si="5"/>
        <v>115</v>
      </c>
      <c r="B131" s="16" t="s">
        <v>130</v>
      </c>
      <c r="C131" s="17" t="s">
        <v>263</v>
      </c>
      <c r="D131" s="17" t="s">
        <v>107</v>
      </c>
      <c r="E131" s="17" t="s">
        <v>253</v>
      </c>
      <c r="F131" s="17" t="s">
        <v>131</v>
      </c>
      <c r="G131" s="17" t="s">
        <v>286</v>
      </c>
      <c r="H131" s="18">
        <v>30805200</v>
      </c>
      <c r="I131" s="18"/>
      <c r="J131" s="18">
        <f t="shared" si="4"/>
        <v>30805200</v>
      </c>
    </row>
    <row r="132" spans="1:10" ht="87.75" customHeight="1">
      <c r="A132" s="11">
        <f t="shared" si="5"/>
        <v>116</v>
      </c>
      <c r="B132" s="16" t="s">
        <v>132</v>
      </c>
      <c r="C132" s="17" t="s">
        <v>263</v>
      </c>
      <c r="D132" s="17" t="s">
        <v>107</v>
      </c>
      <c r="E132" s="17" t="s">
        <v>253</v>
      </c>
      <c r="F132" s="17" t="s">
        <v>133</v>
      </c>
      <c r="G132" s="17" t="s">
        <v>286</v>
      </c>
      <c r="H132" s="18">
        <v>222098700</v>
      </c>
      <c r="I132" s="18"/>
      <c r="J132" s="18">
        <f t="shared" si="4"/>
        <v>222098700</v>
      </c>
    </row>
    <row r="133" spans="1:10" ht="39" customHeight="1">
      <c r="A133" s="11">
        <f t="shared" si="5"/>
        <v>117</v>
      </c>
      <c r="B133" s="16" t="s">
        <v>134</v>
      </c>
      <c r="C133" s="17" t="s">
        <v>263</v>
      </c>
      <c r="D133" s="17" t="s">
        <v>107</v>
      </c>
      <c r="E133" s="17" t="s">
        <v>253</v>
      </c>
      <c r="F133" s="17" t="s">
        <v>135</v>
      </c>
      <c r="G133" s="17" t="s">
        <v>286</v>
      </c>
      <c r="H133" s="18">
        <v>2342400</v>
      </c>
      <c r="I133" s="18"/>
      <c r="J133" s="18">
        <f t="shared" si="4"/>
        <v>2342400</v>
      </c>
    </row>
    <row r="134" spans="1:10" ht="36">
      <c r="A134" s="11">
        <f t="shared" si="5"/>
        <v>118</v>
      </c>
      <c r="B134" s="16" t="s">
        <v>304</v>
      </c>
      <c r="C134" s="17" t="s">
        <v>263</v>
      </c>
      <c r="D134" s="17" t="s">
        <v>107</v>
      </c>
      <c r="E134" s="17" t="s">
        <v>253</v>
      </c>
      <c r="F134" s="17" t="s">
        <v>136</v>
      </c>
      <c r="G134" s="17" t="s">
        <v>286</v>
      </c>
      <c r="H134" s="18">
        <v>2190500</v>
      </c>
      <c r="I134" s="18"/>
      <c r="J134" s="18">
        <f t="shared" si="4"/>
        <v>2190500</v>
      </c>
    </row>
    <row r="135" spans="1:10" ht="73.5" customHeight="1">
      <c r="A135" s="11">
        <f t="shared" si="5"/>
        <v>119</v>
      </c>
      <c r="B135" s="16" t="s">
        <v>137</v>
      </c>
      <c r="C135" s="17" t="s">
        <v>263</v>
      </c>
      <c r="D135" s="17" t="s">
        <v>107</v>
      </c>
      <c r="E135" s="17" t="s">
        <v>253</v>
      </c>
      <c r="F135" s="17" t="s">
        <v>138</v>
      </c>
      <c r="G135" s="17" t="s">
        <v>286</v>
      </c>
      <c r="H135" s="18">
        <v>21853080</v>
      </c>
      <c r="I135" s="18">
        <v>-9380080</v>
      </c>
      <c r="J135" s="18">
        <f t="shared" si="4"/>
        <v>12473000</v>
      </c>
    </row>
    <row r="136" spans="1:10" ht="36">
      <c r="A136" s="11">
        <f t="shared" si="5"/>
        <v>120</v>
      </c>
      <c r="B136" s="16" t="s">
        <v>309</v>
      </c>
      <c r="C136" s="17" t="s">
        <v>263</v>
      </c>
      <c r="D136" s="17" t="s">
        <v>107</v>
      </c>
      <c r="E136" s="17" t="s">
        <v>253</v>
      </c>
      <c r="F136" s="17" t="s">
        <v>139</v>
      </c>
      <c r="G136" s="17" t="s">
        <v>286</v>
      </c>
      <c r="H136" s="18">
        <v>3195400</v>
      </c>
      <c r="I136" s="18"/>
      <c r="J136" s="18">
        <f t="shared" si="4"/>
        <v>3195400</v>
      </c>
    </row>
    <row r="137" spans="1:10" ht="26.25" customHeight="1">
      <c r="A137" s="11">
        <f t="shared" si="5"/>
        <v>121</v>
      </c>
      <c r="B137" s="16" t="s">
        <v>305</v>
      </c>
      <c r="C137" s="17" t="s">
        <v>263</v>
      </c>
      <c r="D137" s="17" t="s">
        <v>107</v>
      </c>
      <c r="E137" s="17" t="s">
        <v>253</v>
      </c>
      <c r="F137" s="17" t="s">
        <v>140</v>
      </c>
      <c r="G137" s="17" t="s">
        <v>286</v>
      </c>
      <c r="H137" s="18">
        <v>15016400</v>
      </c>
      <c r="I137" s="18"/>
      <c r="J137" s="18">
        <f t="shared" si="4"/>
        <v>15016400</v>
      </c>
    </row>
    <row r="138" spans="1:10" ht="37.5" customHeight="1">
      <c r="A138" s="11">
        <f t="shared" si="5"/>
        <v>122</v>
      </c>
      <c r="B138" s="16" t="s">
        <v>306</v>
      </c>
      <c r="C138" s="17" t="s">
        <v>263</v>
      </c>
      <c r="D138" s="17" t="s">
        <v>107</v>
      </c>
      <c r="E138" s="17" t="s">
        <v>253</v>
      </c>
      <c r="F138" s="17" t="s">
        <v>141</v>
      </c>
      <c r="G138" s="17" t="s">
        <v>286</v>
      </c>
      <c r="H138" s="18">
        <v>558000</v>
      </c>
      <c r="I138" s="18"/>
      <c r="J138" s="18">
        <f t="shared" si="4"/>
        <v>558000</v>
      </c>
    </row>
    <row r="139" spans="1:10" ht="36">
      <c r="A139" s="11">
        <f t="shared" si="5"/>
        <v>123</v>
      </c>
      <c r="B139" s="16" t="s">
        <v>142</v>
      </c>
      <c r="C139" s="17" t="s">
        <v>263</v>
      </c>
      <c r="D139" s="17" t="s">
        <v>107</v>
      </c>
      <c r="E139" s="17" t="s">
        <v>253</v>
      </c>
      <c r="F139" s="17" t="s">
        <v>143</v>
      </c>
      <c r="G139" s="17" t="s">
        <v>286</v>
      </c>
      <c r="H139" s="18">
        <v>19900</v>
      </c>
      <c r="I139" s="18"/>
      <c r="J139" s="18">
        <f t="shared" si="4"/>
        <v>19900</v>
      </c>
    </row>
    <row r="140" spans="1:10" ht="72">
      <c r="A140" s="11">
        <f t="shared" si="5"/>
        <v>124</v>
      </c>
      <c r="B140" s="16" t="s">
        <v>144</v>
      </c>
      <c r="C140" s="17" t="s">
        <v>263</v>
      </c>
      <c r="D140" s="17" t="s">
        <v>107</v>
      </c>
      <c r="E140" s="17" t="s">
        <v>253</v>
      </c>
      <c r="F140" s="17" t="s">
        <v>145</v>
      </c>
      <c r="G140" s="17" t="s">
        <v>286</v>
      </c>
      <c r="H140" s="18">
        <v>1915800</v>
      </c>
      <c r="I140" s="18"/>
      <c r="J140" s="18">
        <f t="shared" si="4"/>
        <v>1915800</v>
      </c>
    </row>
    <row r="141" spans="1:10" ht="88.5" customHeight="1">
      <c r="A141" s="11">
        <f t="shared" si="5"/>
        <v>125</v>
      </c>
      <c r="B141" s="16" t="s">
        <v>146</v>
      </c>
      <c r="C141" s="17" t="s">
        <v>263</v>
      </c>
      <c r="D141" s="17" t="s">
        <v>107</v>
      </c>
      <c r="E141" s="17" t="s">
        <v>253</v>
      </c>
      <c r="F141" s="17" t="s">
        <v>147</v>
      </c>
      <c r="G141" s="17" t="s">
        <v>286</v>
      </c>
      <c r="H141" s="18">
        <v>13896500</v>
      </c>
      <c r="I141" s="18"/>
      <c r="J141" s="18">
        <f t="shared" si="4"/>
        <v>13896500</v>
      </c>
    </row>
    <row r="142" spans="1:10" ht="66.75" customHeight="1">
      <c r="A142" s="11">
        <f t="shared" si="5"/>
        <v>126</v>
      </c>
      <c r="B142" s="3" t="s">
        <v>223</v>
      </c>
      <c r="C142" s="17" t="s">
        <v>263</v>
      </c>
      <c r="D142" s="17" t="s">
        <v>107</v>
      </c>
      <c r="E142" s="17" t="s">
        <v>253</v>
      </c>
      <c r="F142" s="17" t="s">
        <v>148</v>
      </c>
      <c r="G142" s="17" t="s">
        <v>286</v>
      </c>
      <c r="H142" s="18">
        <v>635300</v>
      </c>
      <c r="I142" s="18"/>
      <c r="J142" s="18">
        <f t="shared" si="4"/>
        <v>635300</v>
      </c>
    </row>
    <row r="143" spans="1:10" ht="124.5" customHeight="1">
      <c r="A143" s="11">
        <f t="shared" si="5"/>
        <v>127</v>
      </c>
      <c r="B143" s="16" t="s">
        <v>149</v>
      </c>
      <c r="C143" s="17" t="s">
        <v>263</v>
      </c>
      <c r="D143" s="17" t="s">
        <v>107</v>
      </c>
      <c r="E143" s="17" t="s">
        <v>253</v>
      </c>
      <c r="F143" s="17" t="s">
        <v>150</v>
      </c>
      <c r="G143" s="17" t="s">
        <v>286</v>
      </c>
      <c r="H143" s="18">
        <v>656800</v>
      </c>
      <c r="I143" s="18"/>
      <c r="J143" s="18">
        <f t="shared" si="4"/>
        <v>656800</v>
      </c>
    </row>
    <row r="144" spans="1:10" ht="25.5" customHeight="1">
      <c r="A144" s="11">
        <f t="shared" si="5"/>
        <v>128</v>
      </c>
      <c r="B144" s="16" t="s">
        <v>151</v>
      </c>
      <c r="C144" s="17" t="s">
        <v>263</v>
      </c>
      <c r="D144" s="17" t="s">
        <v>107</v>
      </c>
      <c r="E144" s="17" t="s">
        <v>253</v>
      </c>
      <c r="F144" s="17" t="s">
        <v>152</v>
      </c>
      <c r="G144" s="17" t="s">
        <v>286</v>
      </c>
      <c r="H144" s="18">
        <v>622600</v>
      </c>
      <c r="I144" s="18"/>
      <c r="J144" s="18">
        <f t="shared" si="4"/>
        <v>622600</v>
      </c>
    </row>
    <row r="145" spans="1:10" ht="62.25" customHeight="1">
      <c r="A145" s="11">
        <f aca="true" t="shared" si="6" ref="A145:A163">A144+1</f>
        <v>129</v>
      </c>
      <c r="B145" s="16" t="s">
        <v>153</v>
      </c>
      <c r="C145" s="17" t="s">
        <v>263</v>
      </c>
      <c r="D145" s="17" t="s">
        <v>107</v>
      </c>
      <c r="E145" s="17" t="s">
        <v>253</v>
      </c>
      <c r="F145" s="17" t="s">
        <v>154</v>
      </c>
      <c r="G145" s="17" t="s">
        <v>286</v>
      </c>
      <c r="H145" s="18">
        <v>6895200</v>
      </c>
      <c r="I145" s="18"/>
      <c r="J145" s="18">
        <f t="shared" si="4"/>
        <v>6895200</v>
      </c>
    </row>
    <row r="146" spans="1:10" ht="96">
      <c r="A146" s="11">
        <f t="shared" si="6"/>
        <v>130</v>
      </c>
      <c r="B146" s="16" t="s">
        <v>155</v>
      </c>
      <c r="C146" s="17" t="s">
        <v>263</v>
      </c>
      <c r="D146" s="17" t="s">
        <v>107</v>
      </c>
      <c r="E146" s="17" t="s">
        <v>253</v>
      </c>
      <c r="F146" s="17" t="s">
        <v>156</v>
      </c>
      <c r="G146" s="17" t="s">
        <v>286</v>
      </c>
      <c r="H146" s="18">
        <v>11000</v>
      </c>
      <c r="I146" s="18"/>
      <c r="J146" s="18">
        <f aca="true" t="shared" si="7" ref="J146:J164">H146+I146</f>
        <v>11000</v>
      </c>
    </row>
    <row r="147" spans="1:10" ht="137.25" customHeight="1">
      <c r="A147" s="11">
        <f t="shared" si="6"/>
        <v>131</v>
      </c>
      <c r="B147" s="16" t="s">
        <v>157</v>
      </c>
      <c r="C147" s="17" t="s">
        <v>263</v>
      </c>
      <c r="D147" s="17" t="s">
        <v>107</v>
      </c>
      <c r="E147" s="17" t="s">
        <v>253</v>
      </c>
      <c r="F147" s="17" t="s">
        <v>158</v>
      </c>
      <c r="G147" s="17" t="s">
        <v>286</v>
      </c>
      <c r="H147" s="18">
        <v>246100</v>
      </c>
      <c r="I147" s="18"/>
      <c r="J147" s="18">
        <f t="shared" si="7"/>
        <v>246100</v>
      </c>
    </row>
    <row r="148" spans="1:10" ht="36">
      <c r="A148" s="11">
        <f t="shared" si="6"/>
        <v>132</v>
      </c>
      <c r="B148" s="16" t="s">
        <v>159</v>
      </c>
      <c r="C148" s="17" t="s">
        <v>263</v>
      </c>
      <c r="D148" s="17" t="s">
        <v>107</v>
      </c>
      <c r="E148" s="17" t="s">
        <v>253</v>
      </c>
      <c r="F148" s="17" t="s">
        <v>160</v>
      </c>
      <c r="G148" s="17" t="s">
        <v>286</v>
      </c>
      <c r="H148" s="18">
        <v>5400</v>
      </c>
      <c r="I148" s="18"/>
      <c r="J148" s="18">
        <f t="shared" si="7"/>
        <v>5400</v>
      </c>
    </row>
    <row r="149" spans="1:10" ht="96" customHeight="1">
      <c r="A149" s="11">
        <f t="shared" si="6"/>
        <v>133</v>
      </c>
      <c r="B149" s="16" t="s">
        <v>161</v>
      </c>
      <c r="C149" s="17" t="s">
        <v>263</v>
      </c>
      <c r="D149" s="17" t="s">
        <v>107</v>
      </c>
      <c r="E149" s="17" t="s">
        <v>253</v>
      </c>
      <c r="F149" s="17" t="s">
        <v>162</v>
      </c>
      <c r="G149" s="17" t="s">
        <v>286</v>
      </c>
      <c r="H149" s="18">
        <v>372300</v>
      </c>
      <c r="I149" s="18"/>
      <c r="J149" s="18">
        <f t="shared" si="7"/>
        <v>372300</v>
      </c>
    </row>
    <row r="150" spans="1:10" ht="22.5" customHeight="1">
      <c r="A150" s="11">
        <f t="shared" si="6"/>
        <v>134</v>
      </c>
      <c r="B150" s="16" t="s">
        <v>163</v>
      </c>
      <c r="C150" s="17" t="s">
        <v>263</v>
      </c>
      <c r="D150" s="17" t="s">
        <v>107</v>
      </c>
      <c r="E150" s="17" t="s">
        <v>253</v>
      </c>
      <c r="F150" s="17" t="s">
        <v>164</v>
      </c>
      <c r="G150" s="17" t="s">
        <v>286</v>
      </c>
      <c r="H150" s="18">
        <v>3700</v>
      </c>
      <c r="I150" s="18"/>
      <c r="J150" s="18">
        <f t="shared" si="7"/>
        <v>3700</v>
      </c>
    </row>
    <row r="151" spans="1:10" ht="36">
      <c r="A151" s="11">
        <f t="shared" si="6"/>
        <v>135</v>
      </c>
      <c r="B151" s="16" t="s">
        <v>165</v>
      </c>
      <c r="C151" s="17" t="s">
        <v>263</v>
      </c>
      <c r="D151" s="17" t="s">
        <v>107</v>
      </c>
      <c r="E151" s="17" t="s">
        <v>253</v>
      </c>
      <c r="F151" s="17" t="s">
        <v>166</v>
      </c>
      <c r="G151" s="17" t="s">
        <v>286</v>
      </c>
      <c r="H151" s="18">
        <v>2105100</v>
      </c>
      <c r="I151" s="18"/>
      <c r="J151" s="18">
        <f t="shared" si="7"/>
        <v>2105100</v>
      </c>
    </row>
    <row r="152" spans="1:10" ht="48">
      <c r="A152" s="11">
        <f t="shared" si="6"/>
        <v>136</v>
      </c>
      <c r="B152" s="16" t="s">
        <v>167</v>
      </c>
      <c r="C152" s="17" t="s">
        <v>263</v>
      </c>
      <c r="D152" s="17" t="s">
        <v>107</v>
      </c>
      <c r="E152" s="17" t="s">
        <v>253</v>
      </c>
      <c r="F152" s="17" t="s">
        <v>168</v>
      </c>
      <c r="G152" s="17" t="s">
        <v>286</v>
      </c>
      <c r="H152" s="18">
        <v>130000</v>
      </c>
      <c r="I152" s="18"/>
      <c r="J152" s="18">
        <f t="shared" si="7"/>
        <v>130000</v>
      </c>
    </row>
    <row r="153" spans="1:10" ht="36.75" customHeight="1">
      <c r="A153" s="11">
        <f t="shared" si="6"/>
        <v>137</v>
      </c>
      <c r="B153" s="16" t="s">
        <v>175</v>
      </c>
      <c r="C153" s="17" t="s">
        <v>263</v>
      </c>
      <c r="D153" s="17" t="s">
        <v>107</v>
      </c>
      <c r="E153" s="17" t="s">
        <v>253</v>
      </c>
      <c r="F153" s="17" t="s">
        <v>176</v>
      </c>
      <c r="G153" s="17" t="s">
        <v>286</v>
      </c>
      <c r="H153" s="18">
        <v>268000</v>
      </c>
      <c r="I153" s="18"/>
      <c r="J153" s="18">
        <f t="shared" si="7"/>
        <v>268000</v>
      </c>
    </row>
    <row r="154" spans="1:10" ht="36">
      <c r="A154" s="11">
        <f t="shared" si="6"/>
        <v>138</v>
      </c>
      <c r="B154" s="16" t="s">
        <v>301</v>
      </c>
      <c r="C154" s="17" t="s">
        <v>263</v>
      </c>
      <c r="D154" s="17" t="s">
        <v>107</v>
      </c>
      <c r="E154" s="17" t="s">
        <v>253</v>
      </c>
      <c r="F154" s="17" t="s">
        <v>177</v>
      </c>
      <c r="G154" s="17" t="s">
        <v>286</v>
      </c>
      <c r="H154" s="18">
        <v>414700</v>
      </c>
      <c r="I154" s="18"/>
      <c r="J154" s="18">
        <f t="shared" si="7"/>
        <v>414700</v>
      </c>
    </row>
    <row r="155" spans="1:10" ht="40.5" customHeight="1">
      <c r="A155" s="11">
        <f t="shared" si="6"/>
        <v>139</v>
      </c>
      <c r="B155" s="16" t="s">
        <v>178</v>
      </c>
      <c r="C155" s="17" t="s">
        <v>263</v>
      </c>
      <c r="D155" s="17" t="s">
        <v>107</v>
      </c>
      <c r="E155" s="17" t="s">
        <v>253</v>
      </c>
      <c r="F155" s="17" t="s">
        <v>179</v>
      </c>
      <c r="G155" s="17" t="s">
        <v>286</v>
      </c>
      <c r="H155" s="18">
        <v>542300</v>
      </c>
      <c r="I155" s="18"/>
      <c r="J155" s="18">
        <f t="shared" si="7"/>
        <v>542300</v>
      </c>
    </row>
    <row r="156" spans="1:10" ht="48">
      <c r="A156" s="11">
        <f t="shared" si="6"/>
        <v>140</v>
      </c>
      <c r="B156" s="16" t="s">
        <v>180</v>
      </c>
      <c r="C156" s="17" t="s">
        <v>263</v>
      </c>
      <c r="D156" s="17" t="s">
        <v>107</v>
      </c>
      <c r="E156" s="17" t="s">
        <v>253</v>
      </c>
      <c r="F156" s="17" t="s">
        <v>181</v>
      </c>
      <c r="G156" s="17" t="s">
        <v>286</v>
      </c>
      <c r="H156" s="18">
        <v>21700</v>
      </c>
      <c r="I156" s="18"/>
      <c r="J156" s="18">
        <f t="shared" si="7"/>
        <v>21700</v>
      </c>
    </row>
    <row r="157" spans="1:10" ht="64.5" customHeight="1">
      <c r="A157" s="11">
        <f t="shared" si="6"/>
        <v>141</v>
      </c>
      <c r="B157" s="16" t="s">
        <v>182</v>
      </c>
      <c r="C157" s="17" t="s">
        <v>263</v>
      </c>
      <c r="D157" s="17" t="s">
        <v>107</v>
      </c>
      <c r="E157" s="17" t="s">
        <v>253</v>
      </c>
      <c r="F157" s="17" t="s">
        <v>183</v>
      </c>
      <c r="G157" s="17" t="s">
        <v>286</v>
      </c>
      <c r="H157" s="18">
        <v>386690</v>
      </c>
      <c r="I157" s="18"/>
      <c r="J157" s="18">
        <f t="shared" si="7"/>
        <v>386690</v>
      </c>
    </row>
    <row r="158" spans="1:10" ht="51" customHeight="1">
      <c r="A158" s="11">
        <f t="shared" si="6"/>
        <v>142</v>
      </c>
      <c r="B158" s="15" t="s">
        <v>184</v>
      </c>
      <c r="C158" s="17" t="s">
        <v>263</v>
      </c>
      <c r="D158" s="17" t="s">
        <v>185</v>
      </c>
      <c r="E158" s="17" t="s">
        <v>253</v>
      </c>
      <c r="F158" s="17" t="s">
        <v>315</v>
      </c>
      <c r="G158" s="17" t="s">
        <v>286</v>
      </c>
      <c r="H158" s="14">
        <f>SUM(H159:H161)</f>
        <v>10950800</v>
      </c>
      <c r="I158" s="14"/>
      <c r="J158" s="14">
        <f>SUM(J159:J161)</f>
        <v>10950800</v>
      </c>
    </row>
    <row r="159" spans="1:10" ht="60.75" customHeight="1">
      <c r="A159" s="11">
        <f t="shared" si="6"/>
        <v>143</v>
      </c>
      <c r="B159" s="16" t="s">
        <v>186</v>
      </c>
      <c r="C159" s="17" t="s">
        <v>263</v>
      </c>
      <c r="D159" s="17" t="s">
        <v>185</v>
      </c>
      <c r="E159" s="17" t="s">
        <v>253</v>
      </c>
      <c r="F159" s="17" t="s">
        <v>187</v>
      </c>
      <c r="G159" s="17" t="s">
        <v>286</v>
      </c>
      <c r="H159" s="18">
        <v>9975900</v>
      </c>
      <c r="I159" s="18"/>
      <c r="J159" s="18">
        <f t="shared" si="7"/>
        <v>9975900</v>
      </c>
    </row>
    <row r="160" spans="1:10" ht="60">
      <c r="A160" s="11">
        <f t="shared" si="6"/>
        <v>144</v>
      </c>
      <c r="B160" s="16" t="s">
        <v>188</v>
      </c>
      <c r="C160" s="17" t="s">
        <v>263</v>
      </c>
      <c r="D160" s="17" t="s">
        <v>185</v>
      </c>
      <c r="E160" s="17" t="s">
        <v>253</v>
      </c>
      <c r="F160" s="17" t="s">
        <v>189</v>
      </c>
      <c r="G160" s="17" t="s">
        <v>286</v>
      </c>
      <c r="H160" s="18">
        <v>784500</v>
      </c>
      <c r="I160" s="18"/>
      <c r="J160" s="18">
        <f t="shared" si="7"/>
        <v>784500</v>
      </c>
    </row>
    <row r="161" spans="1:10" ht="48">
      <c r="A161" s="11">
        <f t="shared" si="6"/>
        <v>145</v>
      </c>
      <c r="B161" s="16" t="s">
        <v>190</v>
      </c>
      <c r="C161" s="17" t="s">
        <v>263</v>
      </c>
      <c r="D161" s="17" t="s">
        <v>185</v>
      </c>
      <c r="E161" s="17" t="s">
        <v>253</v>
      </c>
      <c r="F161" s="17" t="s">
        <v>191</v>
      </c>
      <c r="G161" s="17" t="s">
        <v>286</v>
      </c>
      <c r="H161" s="18">
        <v>190400</v>
      </c>
      <c r="I161" s="18"/>
      <c r="J161" s="18">
        <f t="shared" si="7"/>
        <v>190400</v>
      </c>
    </row>
    <row r="162" spans="1:10" ht="12.75">
      <c r="A162" s="11">
        <f t="shared" si="6"/>
        <v>146</v>
      </c>
      <c r="B162" s="22" t="s">
        <v>300</v>
      </c>
      <c r="C162" s="13" t="s">
        <v>315</v>
      </c>
      <c r="D162" s="13" t="s">
        <v>192</v>
      </c>
      <c r="E162" s="13" t="s">
        <v>315</v>
      </c>
      <c r="F162" s="13" t="s">
        <v>315</v>
      </c>
      <c r="G162" s="13" t="s">
        <v>315</v>
      </c>
      <c r="H162" s="21">
        <f>SUM(H163:H165)</f>
        <v>31247200</v>
      </c>
      <c r="I162" s="21">
        <f>SUM(I163:I165)</f>
        <v>0</v>
      </c>
      <c r="J162" s="21">
        <f>SUM(J163:J165)</f>
        <v>39247200</v>
      </c>
    </row>
    <row r="163" spans="1:10" ht="60">
      <c r="A163" s="11">
        <f t="shared" si="6"/>
        <v>147</v>
      </c>
      <c r="B163" s="16" t="s">
        <v>193</v>
      </c>
      <c r="C163" s="17" t="s">
        <v>263</v>
      </c>
      <c r="D163" s="17" t="s">
        <v>194</v>
      </c>
      <c r="E163" s="17" t="s">
        <v>253</v>
      </c>
      <c r="F163" s="17" t="s">
        <v>238</v>
      </c>
      <c r="G163" s="17" t="s">
        <v>286</v>
      </c>
      <c r="H163" s="18">
        <v>23531700</v>
      </c>
      <c r="I163" s="18"/>
      <c r="J163" s="18">
        <f t="shared" si="7"/>
        <v>23531700</v>
      </c>
    </row>
    <row r="164" spans="1:10" ht="36">
      <c r="A164" s="11">
        <f aca="true" t="shared" si="8" ref="A164:A171">A163+1</f>
        <v>148</v>
      </c>
      <c r="B164" s="16" t="s">
        <v>195</v>
      </c>
      <c r="C164" s="17" t="s">
        <v>263</v>
      </c>
      <c r="D164" s="17" t="s">
        <v>196</v>
      </c>
      <c r="E164" s="17" t="s">
        <v>253</v>
      </c>
      <c r="F164" s="17" t="s">
        <v>238</v>
      </c>
      <c r="G164" s="17" t="s">
        <v>286</v>
      </c>
      <c r="H164" s="18">
        <v>943000</v>
      </c>
      <c r="I164" s="18"/>
      <c r="J164" s="18">
        <f t="shared" si="7"/>
        <v>943000</v>
      </c>
    </row>
    <row r="165" spans="1:10" ht="12.75">
      <c r="A165" s="11">
        <f t="shared" si="8"/>
        <v>149</v>
      </c>
      <c r="B165" s="39" t="s">
        <v>80</v>
      </c>
      <c r="C165" s="17"/>
      <c r="D165" s="13" t="s">
        <v>81</v>
      </c>
      <c r="E165" s="17"/>
      <c r="F165" s="17"/>
      <c r="G165" s="17"/>
      <c r="H165" s="14">
        <f>SUM(H166:H167)</f>
        <v>6772500</v>
      </c>
      <c r="I165" s="14">
        <f>SUM(I166:I167)</f>
        <v>0</v>
      </c>
      <c r="J165" s="14">
        <f>SUM(J166:J168)</f>
        <v>14772500</v>
      </c>
    </row>
    <row r="166" spans="1:10" ht="24">
      <c r="A166" s="11">
        <f t="shared" si="8"/>
        <v>150</v>
      </c>
      <c r="B166" s="40" t="s">
        <v>83</v>
      </c>
      <c r="C166" s="17" t="s">
        <v>263</v>
      </c>
      <c r="D166" s="17" t="s">
        <v>81</v>
      </c>
      <c r="E166" s="17" t="s">
        <v>253</v>
      </c>
      <c r="F166" s="17" t="s">
        <v>82</v>
      </c>
      <c r="G166" s="17" t="s">
        <v>286</v>
      </c>
      <c r="H166" s="18">
        <v>1772500</v>
      </c>
      <c r="I166" s="18"/>
      <c r="J166" s="18">
        <f>H166+I166</f>
        <v>1772500</v>
      </c>
    </row>
    <row r="167" spans="1:10" ht="24">
      <c r="A167" s="11">
        <f t="shared" si="8"/>
        <v>151</v>
      </c>
      <c r="B167" s="40" t="s">
        <v>102</v>
      </c>
      <c r="C167" s="17" t="s">
        <v>263</v>
      </c>
      <c r="D167" s="17" t="s">
        <v>81</v>
      </c>
      <c r="E167" s="17" t="s">
        <v>253</v>
      </c>
      <c r="F167" s="17" t="s">
        <v>103</v>
      </c>
      <c r="G167" s="17" t="s">
        <v>286</v>
      </c>
      <c r="H167" s="18">
        <v>5000000</v>
      </c>
      <c r="I167" s="18"/>
      <c r="J167" s="18">
        <f>H167+I167</f>
        <v>5000000</v>
      </c>
    </row>
    <row r="168" spans="1:10" ht="36">
      <c r="A168" s="11">
        <f t="shared" si="8"/>
        <v>152</v>
      </c>
      <c r="B168" s="33" t="s">
        <v>348</v>
      </c>
      <c r="C168" s="17" t="s">
        <v>263</v>
      </c>
      <c r="D168" s="17" t="s">
        <v>81</v>
      </c>
      <c r="E168" s="17" t="s">
        <v>253</v>
      </c>
      <c r="F168" s="17" t="s">
        <v>232</v>
      </c>
      <c r="G168" s="17" t="s">
        <v>286</v>
      </c>
      <c r="H168" s="18"/>
      <c r="I168" s="18"/>
      <c r="J168" s="18">
        <v>8000000</v>
      </c>
    </row>
    <row r="169" spans="1:10" ht="12.75">
      <c r="A169" s="11">
        <f t="shared" si="8"/>
        <v>153</v>
      </c>
      <c r="B169" s="44" t="s">
        <v>343</v>
      </c>
      <c r="C169" s="17" t="s">
        <v>263</v>
      </c>
      <c r="D169" s="17" t="s">
        <v>347</v>
      </c>
      <c r="E169" s="17" t="s">
        <v>344</v>
      </c>
      <c r="F169" s="17" t="s">
        <v>238</v>
      </c>
      <c r="G169" s="17" t="s">
        <v>284</v>
      </c>
      <c r="H169" s="18"/>
      <c r="I169" s="18"/>
      <c r="J169" s="18">
        <f>J170</f>
        <v>3493168</v>
      </c>
    </row>
    <row r="170" spans="1:10" ht="12.75">
      <c r="A170" s="11">
        <f t="shared" si="8"/>
        <v>154</v>
      </c>
      <c r="B170" s="33" t="s">
        <v>345</v>
      </c>
      <c r="C170" s="17" t="s">
        <v>263</v>
      </c>
      <c r="D170" s="17" t="s">
        <v>346</v>
      </c>
      <c r="E170" s="17" t="s">
        <v>253</v>
      </c>
      <c r="F170" s="17" t="s">
        <v>238</v>
      </c>
      <c r="G170" s="17" t="s">
        <v>284</v>
      </c>
      <c r="H170" s="18"/>
      <c r="I170" s="18"/>
      <c r="J170" s="18">
        <v>3493168</v>
      </c>
    </row>
    <row r="171" spans="1:10" ht="12.75">
      <c r="A171" s="11">
        <f t="shared" si="8"/>
        <v>155</v>
      </c>
      <c r="B171" s="24" t="s">
        <v>221</v>
      </c>
      <c r="C171" s="25"/>
      <c r="D171" s="25"/>
      <c r="E171" s="25"/>
      <c r="F171" s="25"/>
      <c r="G171" s="25"/>
      <c r="H171" s="37">
        <f>H17+H78</f>
        <v>2900376063.26</v>
      </c>
      <c r="I171" s="37">
        <f>I17+I78</f>
        <v>127852285.87</v>
      </c>
      <c r="J171" s="37">
        <f>J17+J78+J169</f>
        <v>3043892517.13</v>
      </c>
    </row>
    <row r="174" ht="15" customHeight="1">
      <c r="B174" s="28"/>
    </row>
    <row r="175" ht="15" customHeight="1">
      <c r="B175" s="28"/>
    </row>
  </sheetData>
  <sheetProtection/>
  <mergeCells count="22">
    <mergeCell ref="G13:G15"/>
    <mergeCell ref="H13:H15"/>
    <mergeCell ref="I13:I15"/>
    <mergeCell ref="J13:J15"/>
    <mergeCell ref="B1:J1"/>
    <mergeCell ref="B2:J2"/>
    <mergeCell ref="B3:J3"/>
    <mergeCell ref="B4:J4"/>
    <mergeCell ref="B5:J5"/>
    <mergeCell ref="B6:J6"/>
    <mergeCell ref="A13:A15"/>
    <mergeCell ref="B13:B15"/>
    <mergeCell ref="C13:C15"/>
    <mergeCell ref="D13:D15"/>
    <mergeCell ref="E13:E15"/>
    <mergeCell ref="F13:F15"/>
    <mergeCell ref="A7:J7"/>
    <mergeCell ref="B8:J8"/>
    <mergeCell ref="B9:J9"/>
    <mergeCell ref="B10:J10"/>
    <mergeCell ref="G11:I11"/>
    <mergeCell ref="A12:J12"/>
  </mergeCells>
  <printOptions/>
  <pageMargins left="0.7480314960629921" right="0.2362204724409449" top="0.6299212598425197" bottom="0.70866141732283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Golofast</dc:creator>
  <cp:keywords/>
  <dc:description/>
  <cp:lastModifiedBy>Коршунова</cp:lastModifiedBy>
  <cp:lastPrinted>2008-09-08T02:04:52Z</cp:lastPrinted>
  <dcterms:created xsi:type="dcterms:W3CDTF">2007-09-18T03:12:06Z</dcterms:created>
  <dcterms:modified xsi:type="dcterms:W3CDTF">2008-09-24T03:49:08Z</dcterms:modified>
  <cp:category/>
  <cp:version/>
  <cp:contentType/>
  <cp:contentStatus/>
</cp:coreProperties>
</file>