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85" yWindow="255" windowWidth="19785" windowHeight="9195"/>
  </bookViews>
  <sheets>
    <sheet name="Лист1" sheetId="1" r:id="rId1"/>
  </sheets>
  <definedNames>
    <definedName name="_GoBack" localSheetId="0">Лист1!#REF!</definedName>
    <definedName name="_xlnm.Print_Titles" localSheetId="0">Лист1!$12:$12</definedName>
    <definedName name="_xlnm.Print_Area" localSheetId="0">Лист1!$A$1:$U$48</definedName>
  </definedNames>
  <calcPr calcId="144525"/>
</workbook>
</file>

<file path=xl/calcChain.xml><?xml version="1.0" encoding="utf-8"?>
<calcChain xmlns="http://schemas.openxmlformats.org/spreadsheetml/2006/main">
  <c r="D34" i="1"/>
  <c r="D26"/>
  <c r="D23"/>
  <c r="D17"/>
  <c r="D20"/>
  <c r="F37"/>
  <c r="G37"/>
  <c r="H37"/>
  <c r="I37"/>
  <c r="J37"/>
  <c r="K37"/>
  <c r="L37"/>
  <c r="M37"/>
  <c r="N37"/>
  <c r="O37"/>
  <c r="P37"/>
  <c r="Q37"/>
  <c r="R37"/>
  <c r="S37"/>
  <c r="T37"/>
  <c r="E37"/>
  <c r="J35"/>
  <c r="F35"/>
  <c r="G35"/>
  <c r="H35"/>
  <c r="I35"/>
  <c r="K35"/>
  <c r="L35"/>
  <c r="M35"/>
  <c r="N35"/>
  <c r="O35"/>
  <c r="P35"/>
  <c r="Q35"/>
  <c r="R35"/>
  <c r="S35"/>
  <c r="T35"/>
  <c r="E35"/>
  <c r="I27"/>
  <c r="I38" s="1"/>
  <c r="J27"/>
  <c r="K27"/>
  <c r="L27"/>
  <c r="L38" s="1"/>
  <c r="M27"/>
  <c r="M38" s="1"/>
  <c r="N27"/>
  <c r="N38" s="1"/>
  <c r="O27"/>
  <c r="O38" s="1"/>
  <c r="P27"/>
  <c r="P38" s="1"/>
  <c r="Q27"/>
  <c r="Q38" s="1"/>
  <c r="R27"/>
  <c r="R38" s="1"/>
  <c r="S27"/>
  <c r="S38" s="1"/>
  <c r="T27"/>
  <c r="T38" s="1"/>
  <c r="I29"/>
  <c r="I40" s="1"/>
  <c r="J29"/>
  <c r="J40" s="1"/>
  <c r="K29"/>
  <c r="K40" s="1"/>
  <c r="L29"/>
  <c r="L40" s="1"/>
  <c r="M29"/>
  <c r="M40" s="1"/>
  <c r="N29"/>
  <c r="N40" s="1"/>
  <c r="O29"/>
  <c r="O40" s="1"/>
  <c r="P29"/>
  <c r="P40" s="1"/>
  <c r="Q29"/>
  <c r="Q40" s="1"/>
  <c r="R29"/>
  <c r="R40" s="1"/>
  <c r="S29"/>
  <c r="S40" s="1"/>
  <c r="T29"/>
  <c r="T40" s="1"/>
  <c r="G23"/>
  <c r="G27" s="1"/>
  <c r="G38" s="1"/>
  <c r="H17"/>
  <c r="F17"/>
  <c r="E17"/>
  <c r="K38" l="1"/>
  <c r="J38"/>
  <c r="G29"/>
  <c r="G40" s="1"/>
  <c r="E29"/>
  <c r="E40" s="1"/>
  <c r="H27"/>
  <c r="H38" s="1"/>
  <c r="F27"/>
  <c r="F38" s="1"/>
  <c r="H29"/>
  <c r="H40" s="1"/>
  <c r="F29"/>
  <c r="F40" s="1"/>
  <c r="E27"/>
  <c r="E38" s="1"/>
</calcChain>
</file>

<file path=xl/sharedStrings.xml><?xml version="1.0" encoding="utf-8"?>
<sst xmlns="http://schemas.openxmlformats.org/spreadsheetml/2006/main" count="92" uniqueCount="73">
  <si>
    <t>№ п/п</t>
  </si>
  <si>
    <t>Наименование объекта, территория стоительства (приобретения), мощность и единицы измерения мощности объекта *</t>
  </si>
  <si>
    <t>план на 2015 год</t>
  </si>
  <si>
    <t>финансирование за январь-декабрь 2015г.</t>
  </si>
  <si>
    <t>Фактическое освоение за январь -декабрь 2015 г. За счет всех источников финансирования</t>
  </si>
  <si>
    <t>Виды выполненных работ за январь-декабрь 2015 года</t>
  </si>
  <si>
    <t>в ценах 2001 г.</t>
  </si>
  <si>
    <t>в ценах контракта на 01.01.2015</t>
  </si>
  <si>
    <t>всего</t>
  </si>
  <si>
    <t>в том числе</t>
  </si>
  <si>
    <t>аванс</t>
  </si>
  <si>
    <t>федеральный бюджет</t>
  </si>
  <si>
    <t>краевой бюджет</t>
  </si>
  <si>
    <t>местный бюджет</t>
  </si>
  <si>
    <t>внебюджетные источники</t>
  </si>
  <si>
    <t xml:space="preserve">Наименование подпрограммы 1«Модернизация и капитальный ремонт объектов коммунальной инфраструктуры и энергетического комплекса ЗАТО Железногорск» </t>
  </si>
  <si>
    <t xml:space="preserve">Главный распорядитель 1:Администрация ЗАТО г. Железногорск </t>
  </si>
  <si>
    <t>Наименование мероприятия 1:Строительство сетей электроснабжения для перевода электрических мощностей подстанции  "город" в энергодефицитные районы г.Железногорска</t>
  </si>
  <si>
    <t>Заказчик 1 МКУ"Управление капитального строительства"</t>
  </si>
  <si>
    <t>Объект 1:Строительство сетей электроснабжения для перевода электрических мощностей подстанции  "город" в энергодефицитные районы г.Железногорска</t>
  </si>
  <si>
    <t>2014-2016</t>
  </si>
  <si>
    <t>Объект 1: Строительство  наружных сетей электроснабжения МКР №5</t>
  </si>
  <si>
    <t>Закончено  строительство  наружных сетей электроснабжения 5МКР на 6кВ  и трансформаторной подстанции ТП №142,  что  позволит обеспечить коммунальной инфраструктурой жилищную застройку в микрорайоне №5,  ввод в эксплуатацию новых жилых домов и объектов соцкультбыта. В 2016 году планируется начать строительство 2-х трансформаторных подстанций ТП № 140,141.</t>
  </si>
  <si>
    <t>в том числе:</t>
  </si>
  <si>
    <t>Наименование мероприятия 3: Строительство инженергых коммуникаций, проездов в районе индивидуальной жилой застройки (район ул.Саянская 1-я очередь)</t>
  </si>
  <si>
    <t>Продолжено строительство инженерных коммуникаций в районе индивидуальной жилой застройки (район ул. Саянская, 1-я  и 2-я очереди). Ввод в эксплуатацию канализационно-насосной и водонапорной станций  повысит   уровень благоустроенности в постройках на Верхней Саянской и проезде Горный, а также обеспечит  ввод  в эксплуатацию новых жилых домов</t>
  </si>
  <si>
    <t>Объект 1: Строительство инженергых коммуникаций, проездов в районе индивидуальной жилой застройки (район ул.Саянская 1-я очередь)</t>
  </si>
  <si>
    <t>2014-2015</t>
  </si>
  <si>
    <t>Наименование мероприятия 4: Строительство инженергых коммуникаций, проездов в районе индивидуальной жилой застройки (район ул.Саянская 2-я очередь)</t>
  </si>
  <si>
    <t>Объект 1: Строительство инженергых коммуникаций, проездов в районе индивидуальной жилой застройки (район ул.Саянская 2-я очередь)</t>
  </si>
  <si>
    <t>Итого по подпрограмме 1</t>
  </si>
  <si>
    <t>Наименование подпрограммы 2 :Развитие объектов социальной сферы, специального назначения и жилищно-коммунального хозяйства ЗАТО Железногорск"</t>
  </si>
  <si>
    <t>Наименование мероприятия 1 :Строительство объекта ритуального назначения (кладбище)</t>
  </si>
  <si>
    <t>Заказчик 1 МКУ "Управление капитального строительства"</t>
  </si>
  <si>
    <t>Объект 1: Строительствообъекта ритуального назначения (кладбище)</t>
  </si>
  <si>
    <t>После получения положительного результата,  произведён окончательный расчёт за проектные работы. Выполнен вынос в натуру границ земельного участка, выполнена валка деревьев. В 2016 году планируется начало строительных работ.</t>
  </si>
  <si>
    <t>Итого по подпрограмме 2</t>
  </si>
  <si>
    <t>Итого по программе</t>
  </si>
  <si>
    <t>Руководитель УГХ</t>
  </si>
  <si>
    <t>Л.М.Антоненко</t>
  </si>
  <si>
    <t>исп.Синкина Т.В.</t>
  </si>
  <si>
    <t>Процент технической готовности</t>
  </si>
  <si>
    <t xml:space="preserve"> Сметная стоимость по утвержденной ПСД, всего в ценах 2001 г.</t>
  </si>
  <si>
    <t>Информация по объектам недвижимого имущества муниципальной собственности ЗАТО Железногорск, подлежащим строительству, реконструкции, техническому перевооружению или приобретению, включенным в муниципальную программу ЗАТО Железногорск</t>
  </si>
  <si>
    <t>"Реформирование и модернизация ЖКХ и повышение энергетической эффективности на территории ЗАТО Железногорск"</t>
  </si>
  <si>
    <t>(наименование муниципальной программы ЗАТО Железногорск)</t>
  </si>
  <si>
    <t>за январь - декабрь 2015 г.</t>
  </si>
  <si>
    <t>Администрация ЗАТО г. Железногорск</t>
  </si>
  <si>
    <t>рублей</t>
  </si>
  <si>
    <t>Приложение № 9</t>
  </si>
  <si>
    <t>Наименование мероприятия 2: Строительство наружных сетей электроснабжения МКР № 6</t>
  </si>
  <si>
    <t>1.</t>
  </si>
  <si>
    <t>1.1.</t>
  </si>
  <si>
    <t>1.1.1.</t>
  </si>
  <si>
    <t>1.1.1.1</t>
  </si>
  <si>
    <t>1.1.1.1.1</t>
  </si>
  <si>
    <t>1.1.2.1.</t>
  </si>
  <si>
    <t>1.1.2.1.1.</t>
  </si>
  <si>
    <t>1.1.3.</t>
  </si>
  <si>
    <t>1.1.2.</t>
  </si>
  <si>
    <t>1.1.3.1.</t>
  </si>
  <si>
    <t>1.1.3.1.1.</t>
  </si>
  <si>
    <t>1.1.4.</t>
  </si>
  <si>
    <t>1.1.4.1.</t>
  </si>
  <si>
    <t>1.1.4.1.1.</t>
  </si>
  <si>
    <t>2.</t>
  </si>
  <si>
    <t>2.1.</t>
  </si>
  <si>
    <t>2.1.1</t>
  </si>
  <si>
    <t>2.1.1.1.</t>
  </si>
  <si>
    <t>2.1.1.1.1.</t>
  </si>
  <si>
    <t>Остаток стоимости на 01.01.2015</t>
  </si>
  <si>
    <t xml:space="preserve">Годы строительства (приобретения) </t>
  </si>
  <si>
    <t>Выполнены проектные работы. Не оплачены в связи с отсутствием положительного заключения на МСД от Главгосэкспертизы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</si>
</sst>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6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0" borderId="0" xfId="0" applyFont="1" applyBorder="1" applyAlignment="1"/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vertical="center"/>
    </xf>
    <xf numFmtId="43" fontId="2" fillId="0" borderId="1" xfId="0" applyNumberFormat="1" applyFont="1" applyFill="1" applyBorder="1" applyAlignment="1">
      <alignment vertical="center" wrapText="1"/>
    </xf>
    <xf numFmtId="43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49" fontId="2" fillId="0" borderId="0" xfId="0" applyNumberFormat="1" applyFont="1" applyAlignment="1">
      <alignment horizontal="center"/>
    </xf>
    <xf numFmtId="49" fontId="1" fillId="0" borderId="0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9" fontId="5" fillId="0" borderId="0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right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43" fontId="2" fillId="0" borderId="3" xfId="0" applyNumberFormat="1" applyFont="1" applyFill="1" applyBorder="1" applyAlignment="1">
      <alignment horizontal="left" vertical="center"/>
    </xf>
    <xf numFmtId="43" fontId="2" fillId="0" borderId="4" xfId="0" applyNumberFormat="1" applyFont="1" applyFill="1" applyBorder="1" applyAlignment="1">
      <alignment horizontal="left" vertical="center"/>
    </xf>
    <xf numFmtId="43" fontId="2" fillId="0" borderId="5" xfId="0" applyNumberFormat="1" applyFont="1" applyFill="1" applyBorder="1" applyAlignment="1">
      <alignment horizontal="left" vertical="center"/>
    </xf>
    <xf numFmtId="43" fontId="2" fillId="0" borderId="2" xfId="0" applyNumberFormat="1" applyFont="1" applyFill="1" applyBorder="1" applyAlignment="1">
      <alignment horizontal="left" vertical="center" wrapText="1"/>
    </xf>
    <xf numFmtId="43" fontId="2" fillId="0" borderId="2" xfId="0" applyNumberFormat="1" applyFont="1" applyFill="1" applyBorder="1" applyAlignment="1">
      <alignment horizontal="center" vertical="center"/>
    </xf>
    <xf numFmtId="9" fontId="2" fillId="0" borderId="2" xfId="1" applyFont="1" applyFill="1" applyBorder="1" applyAlignment="1">
      <alignment horizontal="center" vertical="center"/>
    </xf>
    <xf numFmtId="43" fontId="2" fillId="0" borderId="2" xfId="0" applyNumberFormat="1" applyFont="1" applyFill="1" applyBorder="1" applyAlignment="1">
      <alignment vertical="center" wrapText="1"/>
    </xf>
    <xf numFmtId="43" fontId="2" fillId="0" borderId="0" xfId="0" applyNumberFormat="1" applyFont="1" applyFill="1" applyAlignment="1">
      <alignment horizontal="center" vertical="center"/>
    </xf>
    <xf numFmtId="0" fontId="2" fillId="0" borderId="2" xfId="0" applyNumberFormat="1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vertical="center" wrapText="1"/>
    </xf>
    <xf numFmtId="43" fontId="4" fillId="0" borderId="1" xfId="0" applyNumberFormat="1" applyFont="1" applyFill="1" applyBorder="1" applyAlignment="1">
      <alignment horizontal="center" vertical="center" wrapText="1"/>
    </xf>
    <xf numFmtId="43" fontId="3" fillId="0" borderId="1" xfId="0" applyNumberFormat="1" applyFont="1" applyFill="1" applyBorder="1" applyAlignment="1">
      <alignment horizontal="left" vertical="center" wrapText="1"/>
    </xf>
    <xf numFmtId="43" fontId="7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vertical="center" wrapText="1"/>
    </xf>
    <xf numFmtId="43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vertical="center"/>
    </xf>
    <xf numFmtId="43" fontId="3" fillId="0" borderId="1" xfId="0" applyNumberFormat="1" applyFont="1" applyFill="1" applyBorder="1" applyAlignment="1">
      <alignment vertical="center"/>
    </xf>
    <xf numFmtId="43" fontId="3" fillId="0" borderId="1" xfId="0" applyNumberFormat="1" applyFont="1" applyFill="1" applyBorder="1" applyAlignment="1">
      <alignment horizontal="center" vertical="center"/>
    </xf>
    <xf numFmtId="43" fontId="2" fillId="0" borderId="1" xfId="0" applyNumberFormat="1" applyFont="1" applyFill="1" applyBorder="1" applyAlignment="1">
      <alignment vertic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48"/>
  <sheetViews>
    <sheetView tabSelected="1" view="pageBreakPreview" zoomScale="90" zoomScaleNormal="100" zoomScaleSheetLayoutView="90" workbookViewId="0">
      <selection activeCell="G17" sqref="G17"/>
    </sheetView>
  </sheetViews>
  <sheetFormatPr defaultColWidth="8.85546875" defaultRowHeight="15"/>
  <cols>
    <col min="1" max="1" width="9.7109375" style="19" customWidth="1"/>
    <col min="2" max="2" width="26.140625" style="2" customWidth="1"/>
    <col min="3" max="3" width="14.7109375" style="10" customWidth="1"/>
    <col min="4" max="4" width="13.140625" style="11" customWidth="1"/>
    <col min="5" max="6" width="16" style="10" customWidth="1"/>
    <col min="7" max="7" width="17.140625" style="10" customWidth="1"/>
    <col min="8" max="9" width="16" style="10" customWidth="1"/>
    <col min="10" max="10" width="10.85546875" style="10" customWidth="1"/>
    <col min="11" max="11" width="10.140625" style="10" customWidth="1"/>
    <col min="12" max="12" width="9.28515625" style="10" customWidth="1"/>
    <col min="13" max="13" width="16.140625" style="10" customWidth="1"/>
    <col min="14" max="14" width="7.85546875" style="10" customWidth="1"/>
    <col min="15" max="15" width="16.7109375" style="10" customWidth="1"/>
    <col min="16" max="16" width="9.7109375" style="10" customWidth="1"/>
    <col min="17" max="17" width="8.85546875" style="10"/>
    <col min="18" max="18" width="16.140625" style="10" customWidth="1"/>
    <col min="19" max="19" width="8.85546875" style="10"/>
    <col min="20" max="20" width="16.140625" style="10" customWidth="1"/>
    <col min="21" max="21" width="28.28515625" style="2" customWidth="1"/>
    <col min="22" max="16384" width="8.85546875" style="2"/>
  </cols>
  <sheetData>
    <row r="1" spans="1:21">
      <c r="D1" s="16"/>
      <c r="U1" s="12" t="s">
        <v>49</v>
      </c>
    </row>
    <row r="2" spans="1:21">
      <c r="D2" s="16"/>
      <c r="U2" s="12"/>
    </row>
    <row r="3" spans="1:21">
      <c r="D3" s="16"/>
    </row>
    <row r="4" spans="1:21" s="6" customFormat="1" ht="18.75">
      <c r="A4" s="32" t="s">
        <v>43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</row>
    <row r="5" spans="1:21" s="6" customFormat="1" ht="18.75">
      <c r="A5" s="33" t="s">
        <v>44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</row>
    <row r="6" spans="1:21" s="1" customFormat="1" ht="19.899999999999999" customHeight="1">
      <c r="A6" s="20"/>
      <c r="B6" s="7"/>
      <c r="C6" s="8"/>
      <c r="D6" s="8"/>
      <c r="E6" s="8"/>
      <c r="F6" s="34" t="s">
        <v>45</v>
      </c>
      <c r="G6" s="34"/>
      <c r="H6" s="34"/>
      <c r="I6" s="34"/>
      <c r="J6" s="34"/>
      <c r="K6" s="34"/>
      <c r="L6" s="34"/>
      <c r="M6" s="34"/>
      <c r="N6" s="34"/>
      <c r="O6" s="34"/>
      <c r="P6" s="8"/>
      <c r="Q6" s="8"/>
      <c r="R6" s="8"/>
      <c r="S6" s="8"/>
      <c r="T6" s="8"/>
      <c r="U6" s="7"/>
    </row>
    <row r="7" spans="1:21" s="1" customFormat="1" ht="19.899999999999999" customHeight="1">
      <c r="A7" s="31" t="s">
        <v>46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</row>
    <row r="8" spans="1:21" ht="14.45" customHeight="1">
      <c r="A8" s="35"/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U8" s="12" t="s">
        <v>48</v>
      </c>
    </row>
    <row r="9" spans="1:21" s="13" customFormat="1" ht="31.15" customHeight="1">
      <c r="A9" s="36" t="s">
        <v>0</v>
      </c>
      <c r="B9" s="37" t="s">
        <v>1</v>
      </c>
      <c r="C9" s="37" t="s">
        <v>71</v>
      </c>
      <c r="D9" s="37" t="s">
        <v>41</v>
      </c>
      <c r="E9" s="37" t="s">
        <v>42</v>
      </c>
      <c r="F9" s="37" t="s">
        <v>70</v>
      </c>
      <c r="G9" s="37"/>
      <c r="H9" s="37" t="s">
        <v>2</v>
      </c>
      <c r="I9" s="37"/>
      <c r="J9" s="37"/>
      <c r="K9" s="37"/>
      <c r="L9" s="37"/>
      <c r="M9" s="37"/>
      <c r="N9" s="37"/>
      <c r="O9" s="38" t="s">
        <v>3</v>
      </c>
      <c r="P9" s="38"/>
      <c r="Q9" s="38"/>
      <c r="R9" s="38"/>
      <c r="S9" s="38"/>
      <c r="T9" s="37" t="s">
        <v>4</v>
      </c>
      <c r="U9" s="37" t="s">
        <v>5</v>
      </c>
    </row>
    <row r="10" spans="1:21" s="13" customFormat="1" ht="44.25" customHeight="1">
      <c r="A10" s="36"/>
      <c r="B10" s="37"/>
      <c r="C10" s="37"/>
      <c r="D10" s="37"/>
      <c r="E10" s="37"/>
      <c r="F10" s="39" t="s">
        <v>6</v>
      </c>
      <c r="G10" s="39" t="s">
        <v>7</v>
      </c>
      <c r="H10" s="37" t="s">
        <v>6</v>
      </c>
      <c r="I10" s="37" t="s">
        <v>8</v>
      </c>
      <c r="J10" s="37" t="s">
        <v>9</v>
      </c>
      <c r="K10" s="37"/>
      <c r="L10" s="37"/>
      <c r="M10" s="37"/>
      <c r="N10" s="37"/>
      <c r="O10" s="38" t="s">
        <v>8</v>
      </c>
      <c r="P10" s="38" t="s">
        <v>9</v>
      </c>
      <c r="Q10" s="38"/>
      <c r="R10" s="38"/>
      <c r="S10" s="38"/>
      <c r="T10" s="37"/>
      <c r="U10" s="37"/>
    </row>
    <row r="11" spans="1:21" s="13" customFormat="1" ht="63.6" customHeight="1">
      <c r="A11" s="36"/>
      <c r="B11" s="37"/>
      <c r="C11" s="37"/>
      <c r="D11" s="37"/>
      <c r="E11" s="37"/>
      <c r="F11" s="39"/>
      <c r="G11" s="39"/>
      <c r="H11" s="37"/>
      <c r="I11" s="37"/>
      <c r="J11" s="39" t="s">
        <v>10</v>
      </c>
      <c r="K11" s="39" t="s">
        <v>11</v>
      </c>
      <c r="L11" s="39" t="s">
        <v>12</v>
      </c>
      <c r="M11" s="39" t="s">
        <v>13</v>
      </c>
      <c r="N11" s="39" t="s">
        <v>14</v>
      </c>
      <c r="O11" s="38"/>
      <c r="P11" s="39" t="s">
        <v>11</v>
      </c>
      <c r="Q11" s="39" t="s">
        <v>12</v>
      </c>
      <c r="R11" s="39" t="s">
        <v>13</v>
      </c>
      <c r="S11" s="39" t="s">
        <v>14</v>
      </c>
      <c r="T11" s="37"/>
      <c r="U11" s="37"/>
    </row>
    <row r="12" spans="1:21" s="28" customFormat="1">
      <c r="A12" s="21">
        <v>1</v>
      </c>
      <c r="B12" s="40">
        <v>2</v>
      </c>
      <c r="C12" s="40">
        <v>3</v>
      </c>
      <c r="D12" s="40">
        <v>4</v>
      </c>
      <c r="E12" s="40">
        <v>5</v>
      </c>
      <c r="F12" s="40">
        <v>6</v>
      </c>
      <c r="G12" s="40">
        <v>7</v>
      </c>
      <c r="H12" s="40">
        <v>8</v>
      </c>
      <c r="I12" s="40">
        <v>9</v>
      </c>
      <c r="J12" s="40">
        <v>10</v>
      </c>
      <c r="K12" s="40">
        <v>11</v>
      </c>
      <c r="L12" s="40">
        <v>12</v>
      </c>
      <c r="M12" s="40">
        <v>13</v>
      </c>
      <c r="N12" s="40">
        <v>14</v>
      </c>
      <c r="O12" s="40">
        <v>15</v>
      </c>
      <c r="P12" s="40">
        <v>16</v>
      </c>
      <c r="Q12" s="40">
        <v>17</v>
      </c>
      <c r="R12" s="40">
        <v>18</v>
      </c>
      <c r="S12" s="40">
        <v>19</v>
      </c>
      <c r="T12" s="40">
        <v>20</v>
      </c>
      <c r="U12" s="40">
        <v>21</v>
      </c>
    </row>
    <row r="13" spans="1:21" s="13" customFormat="1">
      <c r="A13" s="22" t="s">
        <v>51</v>
      </c>
      <c r="B13" s="41" t="s">
        <v>15</v>
      </c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3"/>
    </row>
    <row r="14" spans="1:21" s="13" customFormat="1">
      <c r="A14" s="22" t="s">
        <v>52</v>
      </c>
      <c r="B14" s="41" t="s">
        <v>16</v>
      </c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3"/>
    </row>
    <row r="15" spans="1:21" s="13" customFormat="1">
      <c r="A15" s="22" t="s">
        <v>53</v>
      </c>
      <c r="B15" s="41" t="s">
        <v>17</v>
      </c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3"/>
    </row>
    <row r="16" spans="1:21" s="13" customFormat="1" ht="13.9" customHeight="1">
      <c r="A16" s="21" t="s">
        <v>54</v>
      </c>
      <c r="B16" s="44" t="s">
        <v>18</v>
      </c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6"/>
    </row>
    <row r="17" spans="1:21" s="13" customFormat="1" ht="108" customHeight="1">
      <c r="A17" s="23" t="s">
        <v>55</v>
      </c>
      <c r="B17" s="47" t="s">
        <v>19</v>
      </c>
      <c r="C17" s="48" t="s">
        <v>20</v>
      </c>
      <c r="D17" s="49">
        <f>F17/E17</f>
        <v>0.13045892631068209</v>
      </c>
      <c r="E17" s="48">
        <f>6027612.65+2078202.21</f>
        <v>8105814.8600000003</v>
      </c>
      <c r="F17" s="48">
        <f>G17/5.7</f>
        <v>1057475.9035087719</v>
      </c>
      <c r="G17" s="48">
        <v>6027612.6500000004</v>
      </c>
      <c r="H17" s="48">
        <f>G17/5.7</f>
        <v>1057475.9035087719</v>
      </c>
      <c r="I17" s="48">
        <v>6027612.6500000004</v>
      </c>
      <c r="J17" s="48">
        <v>0</v>
      </c>
      <c r="K17" s="48">
        <v>0</v>
      </c>
      <c r="L17" s="48">
        <v>0</v>
      </c>
      <c r="M17" s="48">
        <v>6027612.6500000004</v>
      </c>
      <c r="N17" s="48">
        <v>0</v>
      </c>
      <c r="O17" s="48">
        <v>0</v>
      </c>
      <c r="P17" s="48">
        <v>0</v>
      </c>
      <c r="Q17" s="48">
        <v>0</v>
      </c>
      <c r="R17" s="48">
        <v>0</v>
      </c>
      <c r="S17" s="48">
        <v>0</v>
      </c>
      <c r="T17" s="48">
        <v>0</v>
      </c>
      <c r="U17" s="50" t="s">
        <v>72</v>
      </c>
    </row>
    <row r="18" spans="1:21" s="13" customFormat="1">
      <c r="A18" s="22" t="s">
        <v>59</v>
      </c>
      <c r="B18" s="44" t="s">
        <v>50</v>
      </c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</row>
    <row r="19" spans="1:21" s="13" customFormat="1">
      <c r="A19" s="21" t="s">
        <v>56</v>
      </c>
      <c r="B19" s="44" t="s">
        <v>18</v>
      </c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6"/>
    </row>
    <row r="20" spans="1:21" s="13" customFormat="1" ht="231.6" customHeight="1">
      <c r="A20" s="21" t="s">
        <v>57</v>
      </c>
      <c r="B20" s="14" t="s">
        <v>21</v>
      </c>
      <c r="C20" s="15" t="s">
        <v>20</v>
      </c>
      <c r="D20" s="49">
        <f>(E20-F20)/E20</f>
        <v>0.76360735462237372</v>
      </c>
      <c r="E20" s="15">
        <v>36371140</v>
      </c>
      <c r="F20" s="15">
        <v>8597870</v>
      </c>
      <c r="G20" s="15">
        <v>34007397.719999999</v>
      </c>
      <c r="H20" s="15">
        <v>4042272</v>
      </c>
      <c r="I20" s="51">
        <v>16007397.720000001</v>
      </c>
      <c r="J20" s="15">
        <v>0</v>
      </c>
      <c r="K20" s="15">
        <v>0</v>
      </c>
      <c r="L20" s="15">
        <v>0</v>
      </c>
      <c r="M20" s="15">
        <v>16007397.720000001</v>
      </c>
      <c r="N20" s="15">
        <v>0</v>
      </c>
      <c r="O20" s="15">
        <v>15354761.210000001</v>
      </c>
      <c r="P20" s="15">
        <v>0</v>
      </c>
      <c r="Q20" s="15">
        <v>0</v>
      </c>
      <c r="R20" s="15">
        <v>15354761.210000001</v>
      </c>
      <c r="S20" s="15">
        <v>0</v>
      </c>
      <c r="T20" s="15">
        <v>15354761.210000001</v>
      </c>
      <c r="U20" s="52" t="s">
        <v>22</v>
      </c>
    </row>
    <row r="21" spans="1:21" s="13" customFormat="1" ht="13.9" customHeight="1">
      <c r="A21" s="22" t="s">
        <v>58</v>
      </c>
      <c r="B21" s="44" t="s">
        <v>24</v>
      </c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6"/>
    </row>
    <row r="22" spans="1:21" s="13" customFormat="1">
      <c r="A22" s="21" t="s">
        <v>60</v>
      </c>
      <c r="B22" s="44" t="s">
        <v>18</v>
      </c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6"/>
    </row>
    <row r="23" spans="1:21" s="13" customFormat="1" ht="198" customHeight="1">
      <c r="A23" s="21" t="s">
        <v>61</v>
      </c>
      <c r="B23" s="14" t="s">
        <v>26</v>
      </c>
      <c r="C23" s="15" t="s">
        <v>27</v>
      </c>
      <c r="D23" s="49">
        <f>(E23-F23)/E23</f>
        <v>0.88394431065623114</v>
      </c>
      <c r="E23" s="15">
        <v>3322000</v>
      </c>
      <c r="F23" s="15">
        <v>385537</v>
      </c>
      <c r="G23" s="15">
        <f>I23+J23</f>
        <v>1526017.24</v>
      </c>
      <c r="H23" s="15">
        <v>387357</v>
      </c>
      <c r="I23" s="15">
        <v>1526017.24</v>
      </c>
      <c r="J23" s="15">
        <v>0</v>
      </c>
      <c r="K23" s="15">
        <v>0</v>
      </c>
      <c r="L23" s="15">
        <v>0</v>
      </c>
      <c r="M23" s="15">
        <v>1526017.24</v>
      </c>
      <c r="N23" s="15">
        <v>0</v>
      </c>
      <c r="O23" s="15">
        <v>1390787.84</v>
      </c>
      <c r="P23" s="15">
        <v>0</v>
      </c>
      <c r="Q23" s="15">
        <v>0</v>
      </c>
      <c r="R23" s="15">
        <v>1390787.84</v>
      </c>
      <c r="S23" s="15">
        <v>0</v>
      </c>
      <c r="T23" s="15">
        <v>1390787.84</v>
      </c>
      <c r="U23" s="53" t="s">
        <v>25</v>
      </c>
    </row>
    <row r="24" spans="1:21" s="13" customFormat="1" ht="18.600000000000001" customHeight="1">
      <c r="A24" s="22" t="s">
        <v>62</v>
      </c>
      <c r="B24" s="44" t="s">
        <v>28</v>
      </c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6"/>
    </row>
    <row r="25" spans="1:21" s="13" customFormat="1" ht="18.600000000000001" customHeight="1">
      <c r="A25" s="21" t="s">
        <v>63</v>
      </c>
      <c r="B25" s="44" t="s">
        <v>18</v>
      </c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6"/>
    </row>
    <row r="26" spans="1:21" s="13" customFormat="1" ht="199.9" customHeight="1">
      <c r="A26" s="21" t="s">
        <v>64</v>
      </c>
      <c r="B26" s="14" t="s">
        <v>29</v>
      </c>
      <c r="C26" s="54" t="s">
        <v>27</v>
      </c>
      <c r="D26" s="49">
        <f>(E26-F26)/E26</f>
        <v>0.82938368336025847</v>
      </c>
      <c r="E26" s="54">
        <v>2476000</v>
      </c>
      <c r="F26" s="54">
        <v>422446</v>
      </c>
      <c r="G26" s="54">
        <v>1672885.79</v>
      </c>
      <c r="H26" s="54">
        <v>422446</v>
      </c>
      <c r="I26" s="54">
        <v>1672885.79</v>
      </c>
      <c r="J26" s="54">
        <v>0</v>
      </c>
      <c r="K26" s="54">
        <v>0</v>
      </c>
      <c r="L26" s="54">
        <v>0</v>
      </c>
      <c r="M26" s="54">
        <v>1672885.79</v>
      </c>
      <c r="N26" s="54">
        <v>0</v>
      </c>
      <c r="O26" s="54">
        <v>1292885.79</v>
      </c>
      <c r="P26" s="54">
        <v>0</v>
      </c>
      <c r="Q26" s="54">
        <v>0</v>
      </c>
      <c r="R26" s="54">
        <v>1292885.79</v>
      </c>
      <c r="S26" s="54">
        <v>0</v>
      </c>
      <c r="T26" s="54">
        <v>1292885.79</v>
      </c>
      <c r="U26" s="52" t="s">
        <v>25</v>
      </c>
    </row>
    <row r="27" spans="1:21" s="27" customFormat="1" ht="28.15" customHeight="1">
      <c r="A27" s="26"/>
      <c r="B27" s="55" t="s">
        <v>30</v>
      </c>
      <c r="C27" s="56"/>
      <c r="D27" s="56"/>
      <c r="E27" s="56">
        <f>E17+E20+E23+E26</f>
        <v>50274954.859999999</v>
      </c>
      <c r="F27" s="56">
        <f t="shared" ref="F27:T27" si="0">F17+F20+F23+F26</f>
        <v>10463328.903508771</v>
      </c>
      <c r="G27" s="56">
        <f t="shared" si="0"/>
        <v>43233913.399999999</v>
      </c>
      <c r="H27" s="56">
        <f t="shared" si="0"/>
        <v>5909550.9035087721</v>
      </c>
      <c r="I27" s="56">
        <f t="shared" si="0"/>
        <v>25233913.399999999</v>
      </c>
      <c r="J27" s="56">
        <f t="shared" si="0"/>
        <v>0</v>
      </c>
      <c r="K27" s="56">
        <f t="shared" si="0"/>
        <v>0</v>
      </c>
      <c r="L27" s="56">
        <f t="shared" si="0"/>
        <v>0</v>
      </c>
      <c r="M27" s="56">
        <f t="shared" si="0"/>
        <v>25233913.399999999</v>
      </c>
      <c r="N27" s="56">
        <f t="shared" si="0"/>
        <v>0</v>
      </c>
      <c r="O27" s="56">
        <f t="shared" si="0"/>
        <v>18038434.84</v>
      </c>
      <c r="P27" s="56">
        <f t="shared" si="0"/>
        <v>0</v>
      </c>
      <c r="Q27" s="56">
        <f t="shared" si="0"/>
        <v>0</v>
      </c>
      <c r="R27" s="56">
        <f t="shared" si="0"/>
        <v>18038434.84</v>
      </c>
      <c r="S27" s="56">
        <f t="shared" si="0"/>
        <v>0</v>
      </c>
      <c r="T27" s="56">
        <f t="shared" si="0"/>
        <v>18038434.84</v>
      </c>
      <c r="U27" s="57"/>
    </row>
    <row r="28" spans="1:21" s="13" customFormat="1" ht="20.45" customHeight="1">
      <c r="A28" s="21"/>
      <c r="B28" s="58" t="s">
        <v>23</v>
      </c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3"/>
    </row>
    <row r="29" spans="1:21" s="13" customFormat="1" ht="30">
      <c r="A29" s="24"/>
      <c r="B29" s="14" t="s">
        <v>47</v>
      </c>
      <c r="C29" s="15"/>
      <c r="D29" s="15"/>
      <c r="E29" s="15">
        <f>E17+E20+E23+E26</f>
        <v>50274954.859999999</v>
      </c>
      <c r="F29" s="15">
        <f t="shared" ref="F29:T29" si="1">F17+F20+F23+F26</f>
        <v>10463328.903508771</v>
      </c>
      <c r="G29" s="15">
        <f t="shared" si="1"/>
        <v>43233913.399999999</v>
      </c>
      <c r="H29" s="15">
        <f t="shared" si="1"/>
        <v>5909550.9035087721</v>
      </c>
      <c r="I29" s="15">
        <f t="shared" si="1"/>
        <v>25233913.399999999</v>
      </c>
      <c r="J29" s="15">
        <f t="shared" si="1"/>
        <v>0</v>
      </c>
      <c r="K29" s="15">
        <f t="shared" si="1"/>
        <v>0</v>
      </c>
      <c r="L29" s="15">
        <f t="shared" si="1"/>
        <v>0</v>
      </c>
      <c r="M29" s="15">
        <f t="shared" si="1"/>
        <v>25233913.399999999</v>
      </c>
      <c r="N29" s="15">
        <f t="shared" si="1"/>
        <v>0</v>
      </c>
      <c r="O29" s="15">
        <f t="shared" si="1"/>
        <v>18038434.84</v>
      </c>
      <c r="P29" s="15">
        <f t="shared" si="1"/>
        <v>0</v>
      </c>
      <c r="Q29" s="15">
        <f t="shared" si="1"/>
        <v>0</v>
      </c>
      <c r="R29" s="15">
        <f t="shared" si="1"/>
        <v>18038434.84</v>
      </c>
      <c r="S29" s="15">
        <f t="shared" si="1"/>
        <v>0</v>
      </c>
      <c r="T29" s="15">
        <f t="shared" si="1"/>
        <v>18038434.84</v>
      </c>
      <c r="U29" s="59"/>
    </row>
    <row r="30" spans="1:21" s="13" customFormat="1">
      <c r="A30" s="22" t="s">
        <v>65</v>
      </c>
      <c r="B30" s="44" t="s">
        <v>31</v>
      </c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6"/>
    </row>
    <row r="31" spans="1:21" s="13" customFormat="1">
      <c r="A31" s="22" t="s">
        <v>66</v>
      </c>
      <c r="B31" s="44" t="s">
        <v>16</v>
      </c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6"/>
    </row>
    <row r="32" spans="1:21" s="13" customFormat="1">
      <c r="A32" s="22" t="s">
        <v>67</v>
      </c>
      <c r="B32" s="44" t="s">
        <v>32</v>
      </c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6"/>
    </row>
    <row r="33" spans="1:21" s="13" customFormat="1" ht="21.75" customHeight="1">
      <c r="A33" s="21" t="s">
        <v>68</v>
      </c>
      <c r="B33" s="44" t="s">
        <v>33</v>
      </c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6"/>
    </row>
    <row r="34" spans="1:21" s="13" customFormat="1" ht="139.9" customHeight="1">
      <c r="A34" s="21" t="s">
        <v>69</v>
      </c>
      <c r="B34" s="58" t="s">
        <v>34</v>
      </c>
      <c r="C34" s="15" t="s">
        <v>20</v>
      </c>
      <c r="D34" s="49">
        <f>(E34-F34)/E34</f>
        <v>7.1918765399185597E-2</v>
      </c>
      <c r="E34" s="54">
        <v>13953660</v>
      </c>
      <c r="F34" s="54">
        <v>12950130</v>
      </c>
      <c r="G34" s="54">
        <v>80295830</v>
      </c>
      <c r="H34" s="54">
        <v>216439</v>
      </c>
      <c r="I34" s="54">
        <v>1255348.19</v>
      </c>
      <c r="J34" s="54">
        <v>0</v>
      </c>
      <c r="K34" s="54">
        <v>0</v>
      </c>
      <c r="L34" s="54">
        <v>0</v>
      </c>
      <c r="M34" s="54">
        <v>1255348.19</v>
      </c>
      <c r="N34" s="54">
        <v>0</v>
      </c>
      <c r="O34" s="54">
        <v>1204487.29</v>
      </c>
      <c r="P34" s="54">
        <v>0</v>
      </c>
      <c r="Q34" s="54">
        <v>0</v>
      </c>
      <c r="R34" s="54">
        <v>1204487.29</v>
      </c>
      <c r="S34" s="54">
        <v>0</v>
      </c>
      <c r="T34" s="54">
        <v>1204487.29</v>
      </c>
      <c r="U34" s="50" t="s">
        <v>35</v>
      </c>
    </row>
    <row r="35" spans="1:21" s="27" customFormat="1" ht="14.25">
      <c r="A35" s="26"/>
      <c r="B35" s="60" t="s">
        <v>36</v>
      </c>
      <c r="C35" s="61"/>
      <c r="D35" s="61"/>
      <c r="E35" s="61">
        <f>E34</f>
        <v>13953660</v>
      </c>
      <c r="F35" s="61">
        <f t="shared" ref="F35:T35" si="2">F34</f>
        <v>12950130</v>
      </c>
      <c r="G35" s="61">
        <f t="shared" si="2"/>
        <v>80295830</v>
      </c>
      <c r="H35" s="61">
        <f t="shared" si="2"/>
        <v>216439</v>
      </c>
      <c r="I35" s="61">
        <f t="shared" si="2"/>
        <v>1255348.19</v>
      </c>
      <c r="J35" s="61">
        <f>J34</f>
        <v>0</v>
      </c>
      <c r="K35" s="61">
        <f t="shared" si="2"/>
        <v>0</v>
      </c>
      <c r="L35" s="61">
        <f t="shared" si="2"/>
        <v>0</v>
      </c>
      <c r="M35" s="61">
        <f t="shared" si="2"/>
        <v>1255348.19</v>
      </c>
      <c r="N35" s="61">
        <f t="shared" si="2"/>
        <v>0</v>
      </c>
      <c r="O35" s="61">
        <f t="shared" si="2"/>
        <v>1204487.29</v>
      </c>
      <c r="P35" s="61">
        <f t="shared" si="2"/>
        <v>0</v>
      </c>
      <c r="Q35" s="61">
        <f t="shared" si="2"/>
        <v>0</v>
      </c>
      <c r="R35" s="61">
        <f t="shared" si="2"/>
        <v>1204487.29</v>
      </c>
      <c r="S35" s="61">
        <f t="shared" si="2"/>
        <v>0</v>
      </c>
      <c r="T35" s="61">
        <f t="shared" si="2"/>
        <v>1204487.29</v>
      </c>
      <c r="U35" s="60"/>
    </row>
    <row r="36" spans="1:21" s="13" customFormat="1">
      <c r="A36" s="21"/>
      <c r="B36" s="62" t="s">
        <v>23</v>
      </c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62"/>
    </row>
    <row r="37" spans="1:21" s="13" customFormat="1" ht="30">
      <c r="A37" s="21"/>
      <c r="B37" s="14" t="s">
        <v>47</v>
      </c>
      <c r="C37" s="15"/>
      <c r="D37" s="15"/>
      <c r="E37" s="15">
        <f>E34</f>
        <v>13953660</v>
      </c>
      <c r="F37" s="15">
        <f t="shared" ref="F37:T37" si="3">F34</f>
        <v>12950130</v>
      </c>
      <c r="G37" s="15">
        <f t="shared" si="3"/>
        <v>80295830</v>
      </c>
      <c r="H37" s="15">
        <f t="shared" si="3"/>
        <v>216439</v>
      </c>
      <c r="I37" s="15">
        <f t="shared" si="3"/>
        <v>1255348.19</v>
      </c>
      <c r="J37" s="15">
        <f t="shared" si="3"/>
        <v>0</v>
      </c>
      <c r="K37" s="15">
        <f t="shared" si="3"/>
        <v>0</v>
      </c>
      <c r="L37" s="15">
        <f t="shared" si="3"/>
        <v>0</v>
      </c>
      <c r="M37" s="15">
        <f t="shared" si="3"/>
        <v>1255348.19</v>
      </c>
      <c r="N37" s="15">
        <f t="shared" si="3"/>
        <v>0</v>
      </c>
      <c r="O37" s="15">
        <f t="shared" si="3"/>
        <v>1204487.29</v>
      </c>
      <c r="P37" s="15">
        <f t="shared" si="3"/>
        <v>0</v>
      </c>
      <c r="Q37" s="15">
        <f t="shared" si="3"/>
        <v>0</v>
      </c>
      <c r="R37" s="15">
        <f t="shared" si="3"/>
        <v>1204487.29</v>
      </c>
      <c r="S37" s="15">
        <f t="shared" si="3"/>
        <v>0</v>
      </c>
      <c r="T37" s="15">
        <f t="shared" si="3"/>
        <v>1204487.29</v>
      </c>
      <c r="U37" s="62"/>
    </row>
    <row r="38" spans="1:21" s="27" customFormat="1" ht="14.25">
      <c r="A38" s="26"/>
      <c r="B38" s="60" t="s">
        <v>37</v>
      </c>
      <c r="C38" s="61"/>
      <c r="D38" s="61"/>
      <c r="E38" s="61">
        <f>E27+E35</f>
        <v>64228614.859999999</v>
      </c>
      <c r="F38" s="61">
        <f t="shared" ref="F38:T38" si="4">F27+F35</f>
        <v>23413458.903508771</v>
      </c>
      <c r="G38" s="61">
        <f t="shared" si="4"/>
        <v>123529743.40000001</v>
      </c>
      <c r="H38" s="61">
        <f t="shared" si="4"/>
        <v>6125989.9035087721</v>
      </c>
      <c r="I38" s="61">
        <f t="shared" si="4"/>
        <v>26489261.59</v>
      </c>
      <c r="J38" s="61">
        <f t="shared" si="4"/>
        <v>0</v>
      </c>
      <c r="K38" s="61">
        <f t="shared" si="4"/>
        <v>0</v>
      </c>
      <c r="L38" s="61">
        <f t="shared" si="4"/>
        <v>0</v>
      </c>
      <c r="M38" s="61">
        <f t="shared" si="4"/>
        <v>26489261.59</v>
      </c>
      <c r="N38" s="61">
        <f t="shared" si="4"/>
        <v>0</v>
      </c>
      <c r="O38" s="61">
        <f t="shared" si="4"/>
        <v>19242922.129999999</v>
      </c>
      <c r="P38" s="61">
        <f t="shared" si="4"/>
        <v>0</v>
      </c>
      <c r="Q38" s="61">
        <f t="shared" si="4"/>
        <v>0</v>
      </c>
      <c r="R38" s="61">
        <f t="shared" si="4"/>
        <v>19242922.129999999</v>
      </c>
      <c r="S38" s="61">
        <f t="shared" si="4"/>
        <v>0</v>
      </c>
      <c r="T38" s="61">
        <f t="shared" si="4"/>
        <v>19242922.129999999</v>
      </c>
      <c r="U38" s="60"/>
    </row>
    <row r="39" spans="1:21" s="13" customFormat="1">
      <c r="A39" s="21"/>
      <c r="B39" s="62" t="s">
        <v>23</v>
      </c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62"/>
    </row>
    <row r="40" spans="1:21" s="13" customFormat="1" ht="30">
      <c r="A40" s="21"/>
      <c r="B40" s="14" t="s">
        <v>47</v>
      </c>
      <c r="C40" s="15"/>
      <c r="D40" s="15"/>
      <c r="E40" s="15">
        <f>E29+E37</f>
        <v>64228614.859999999</v>
      </c>
      <c r="F40" s="15">
        <f t="shared" ref="F40:T40" si="5">F29+F37</f>
        <v>23413458.903508771</v>
      </c>
      <c r="G40" s="15">
        <f t="shared" si="5"/>
        <v>123529743.40000001</v>
      </c>
      <c r="H40" s="15">
        <f t="shared" si="5"/>
        <v>6125989.9035087721</v>
      </c>
      <c r="I40" s="15">
        <f t="shared" si="5"/>
        <v>26489261.59</v>
      </c>
      <c r="J40" s="15">
        <f t="shared" si="5"/>
        <v>0</v>
      </c>
      <c r="K40" s="15">
        <f t="shared" si="5"/>
        <v>0</v>
      </c>
      <c r="L40" s="15">
        <f t="shared" si="5"/>
        <v>0</v>
      </c>
      <c r="M40" s="15">
        <f t="shared" si="5"/>
        <v>26489261.59</v>
      </c>
      <c r="N40" s="15">
        <f t="shared" si="5"/>
        <v>0</v>
      </c>
      <c r="O40" s="15">
        <f t="shared" si="5"/>
        <v>19242922.129999999</v>
      </c>
      <c r="P40" s="15">
        <f t="shared" si="5"/>
        <v>0</v>
      </c>
      <c r="Q40" s="15">
        <f t="shared" si="5"/>
        <v>0</v>
      </c>
      <c r="R40" s="15">
        <f t="shared" si="5"/>
        <v>19242922.129999999</v>
      </c>
      <c r="S40" s="15">
        <f t="shared" si="5"/>
        <v>0</v>
      </c>
      <c r="T40" s="15">
        <f t="shared" si="5"/>
        <v>19242922.129999999</v>
      </c>
      <c r="U40" s="62"/>
    </row>
    <row r="41" spans="1:21" ht="26.45" customHeight="1">
      <c r="A41" s="25"/>
      <c r="B41" s="3"/>
      <c r="C41" s="9"/>
      <c r="D41" s="17"/>
      <c r="E41" s="9"/>
      <c r="F41" s="9"/>
      <c r="G41" s="9"/>
      <c r="H41" s="9"/>
      <c r="I41" s="9"/>
      <c r="J41" s="9"/>
      <c r="K41" s="9"/>
      <c r="L41" s="9"/>
      <c r="M41" s="9"/>
      <c r="N41" s="9"/>
    </row>
    <row r="42" spans="1:21" s="6" customFormat="1" ht="30" customHeight="1">
      <c r="A42" s="29"/>
      <c r="B42" s="30" t="s">
        <v>38</v>
      </c>
      <c r="C42" s="30"/>
      <c r="D42" s="18"/>
      <c r="E42" s="4"/>
      <c r="F42" s="4"/>
      <c r="G42" s="4"/>
      <c r="H42" s="4"/>
      <c r="I42" s="31" t="s">
        <v>39</v>
      </c>
      <c r="J42" s="31"/>
      <c r="K42" s="31"/>
      <c r="L42" s="4"/>
      <c r="M42" s="4"/>
      <c r="N42" s="4"/>
      <c r="O42" s="5"/>
      <c r="P42" s="5"/>
      <c r="Q42" s="5"/>
      <c r="R42" s="5"/>
      <c r="S42" s="5"/>
      <c r="T42" s="5"/>
    </row>
    <row r="43" spans="1:21">
      <c r="A43" s="25"/>
      <c r="B43" s="3"/>
      <c r="C43" s="9"/>
      <c r="D43" s="17"/>
      <c r="E43" s="9"/>
      <c r="F43" s="9"/>
      <c r="G43" s="9"/>
      <c r="H43" s="9"/>
      <c r="I43" s="9"/>
      <c r="J43" s="9"/>
      <c r="K43" s="9"/>
      <c r="L43" s="9"/>
      <c r="M43" s="9"/>
      <c r="N43" s="9"/>
    </row>
    <row r="44" spans="1:21">
      <c r="A44" s="25"/>
      <c r="B44" s="3"/>
      <c r="C44" s="9"/>
      <c r="D44" s="17"/>
      <c r="E44" s="9"/>
      <c r="F44" s="9"/>
      <c r="G44" s="9"/>
      <c r="H44" s="9"/>
      <c r="I44" s="9"/>
      <c r="J44" s="9"/>
      <c r="K44" s="9"/>
      <c r="L44" s="9"/>
      <c r="M44" s="9"/>
      <c r="N44" s="9"/>
    </row>
    <row r="45" spans="1:21">
      <c r="A45" s="25"/>
      <c r="B45" s="3"/>
      <c r="C45" s="9"/>
      <c r="D45" s="17"/>
      <c r="E45" s="9"/>
      <c r="F45" s="9"/>
      <c r="G45" s="9"/>
      <c r="H45" s="9"/>
      <c r="I45" s="9"/>
      <c r="J45" s="9"/>
      <c r="K45" s="9"/>
      <c r="L45" s="9"/>
      <c r="M45" s="9"/>
      <c r="N45" s="9"/>
    </row>
    <row r="46" spans="1:21">
      <c r="A46" s="25"/>
      <c r="B46" s="3"/>
      <c r="C46" s="9"/>
      <c r="D46" s="17"/>
      <c r="E46" s="9"/>
      <c r="F46" s="9"/>
      <c r="G46" s="9"/>
      <c r="H46" s="9"/>
      <c r="I46" s="9"/>
      <c r="J46" s="9"/>
      <c r="K46" s="9"/>
      <c r="L46" s="9"/>
      <c r="M46" s="9"/>
      <c r="N46" s="9"/>
    </row>
    <row r="47" spans="1:21">
      <c r="A47" s="25"/>
      <c r="B47" s="3" t="s">
        <v>40</v>
      </c>
      <c r="C47" s="9"/>
      <c r="D47" s="17"/>
      <c r="E47" s="9"/>
      <c r="F47" s="9"/>
      <c r="G47" s="9"/>
      <c r="H47" s="9"/>
      <c r="I47" s="9"/>
      <c r="J47" s="9"/>
      <c r="K47" s="9"/>
      <c r="L47" s="9"/>
      <c r="M47" s="9"/>
      <c r="N47" s="9"/>
    </row>
    <row r="48" spans="1:21">
      <c r="A48" s="25"/>
      <c r="B48" s="3"/>
      <c r="C48" s="9"/>
      <c r="D48" s="17"/>
      <c r="E48" s="9"/>
      <c r="F48" s="9"/>
      <c r="G48" s="9"/>
      <c r="H48" s="9"/>
      <c r="I48" s="9"/>
      <c r="J48" s="9"/>
      <c r="K48" s="9"/>
      <c r="L48" s="9"/>
      <c r="M48" s="9"/>
      <c r="N48" s="9"/>
    </row>
  </sheetData>
  <mergeCells count="36">
    <mergeCell ref="B24:U24"/>
    <mergeCell ref="B25:U25"/>
    <mergeCell ref="B30:U30"/>
    <mergeCell ref="B31:U31"/>
    <mergeCell ref="B32:U32"/>
    <mergeCell ref="A4:U4"/>
    <mergeCell ref="A5:U5"/>
    <mergeCell ref="F6:O6"/>
    <mergeCell ref="O9:S9"/>
    <mergeCell ref="T9:T11"/>
    <mergeCell ref="U9:U11"/>
    <mergeCell ref="H10:H11"/>
    <mergeCell ref="I10:I11"/>
    <mergeCell ref="J10:N10"/>
    <mergeCell ref="A7:U7"/>
    <mergeCell ref="A8:N8"/>
    <mergeCell ref="A9:A11"/>
    <mergeCell ref="E9:E11"/>
    <mergeCell ref="F9:G9"/>
    <mergeCell ref="H9:N9"/>
    <mergeCell ref="B42:C42"/>
    <mergeCell ref="I42:K42"/>
    <mergeCell ref="D9:D11"/>
    <mergeCell ref="O10:O11"/>
    <mergeCell ref="P10:S10"/>
    <mergeCell ref="B9:B11"/>
    <mergeCell ref="C9:C11"/>
    <mergeCell ref="B15:U15"/>
    <mergeCell ref="B16:U16"/>
    <mergeCell ref="B13:U13"/>
    <mergeCell ref="B14:U14"/>
    <mergeCell ref="B33:U33"/>
    <mergeCell ref="B18:U18"/>
    <mergeCell ref="B19:U19"/>
    <mergeCell ref="B21:U21"/>
    <mergeCell ref="B22:U22"/>
  </mergeCells>
  <printOptions horizontalCentered="1"/>
  <pageMargins left="0.39370078740157483" right="0.39370078740157483" top="0.74803149606299213" bottom="0.59055118110236227" header="0.31496062992125984" footer="0.31496062992125984"/>
  <pageSetup paperSize="9" scale="44" fitToHeight="5" orientation="landscape" r:id="rId1"/>
  <headerFooter differentFirst="1">
    <oddHeader>&amp;C&amp;"Times New Roman,обычный"&amp;P</oddHeader>
  </headerFooter>
  <rowBreaks count="1" manualBreakCount="1">
    <brk id="23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Администрация ЗАТО г. Железногорск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Sinkina</cp:lastModifiedBy>
  <cp:lastPrinted>2016-03-23T04:16:06Z</cp:lastPrinted>
  <dcterms:created xsi:type="dcterms:W3CDTF">2016-03-21T08:40:03Z</dcterms:created>
  <dcterms:modified xsi:type="dcterms:W3CDTF">2016-03-23T04:18:13Z</dcterms:modified>
</cp:coreProperties>
</file>