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Показатели I-IV квартал" sheetId="4" r:id="rId1"/>
    <sheet name="Средства бюджета I-IV квартал" sheetId="3" r:id="rId2"/>
    <sheet name="Средства по кодам I-IV квартал" sheetId="2" r:id="rId3"/>
    <sheet name="Бюджет" sheetId="5" r:id="rId4"/>
    <sheet name="Роспись расходов" sheetId="6" r:id="rId5"/>
  </sheets>
  <definedNames>
    <definedName name="APPT" localSheetId="3">Бюджет!$A$14</definedName>
    <definedName name="BFT_Print_Titles" localSheetId="4">'Роспись расходов'!$A$5:$IT$7</definedName>
    <definedName name="FIO" localSheetId="3">Бюджет!#REF!</definedName>
    <definedName name="LAST_CELL" localSheetId="3">Бюджет!$G$42</definedName>
    <definedName name="LAST_CELL" localSheetId="4">'Роспись расходов'!#REF!</definedName>
    <definedName name="SIGN" localSheetId="3">Бюджет!$A$14:$F$15</definedName>
    <definedName name="_xlnm.Print_Area" localSheetId="3">Бюджет!$A$1:$I$44</definedName>
  </definedNames>
  <calcPr calcId="125725"/>
</workbook>
</file>

<file path=xl/calcChain.xml><?xml version="1.0" encoding="utf-8"?>
<calcChain xmlns="http://schemas.openxmlformats.org/spreadsheetml/2006/main">
  <c r="J19" i="3"/>
  <c r="I19"/>
  <c r="J17"/>
  <c r="I17"/>
  <c r="H19"/>
  <c r="F19"/>
  <c r="H17"/>
  <c r="F17"/>
  <c r="J24"/>
  <c r="I24"/>
  <c r="J26"/>
  <c r="I26"/>
  <c r="H24"/>
  <c r="F24"/>
  <c r="H26"/>
  <c r="F26"/>
  <c r="G26"/>
  <c r="O11" i="2" l="1"/>
  <c r="N11"/>
  <c r="O17"/>
  <c r="N17"/>
  <c r="O18"/>
  <c r="N18"/>
  <c r="O21"/>
  <c r="N21"/>
  <c r="O22"/>
  <c r="N22"/>
  <c r="O23"/>
  <c r="N23"/>
  <c r="O27"/>
  <c r="N27"/>
  <c r="O29"/>
  <c r="N29"/>
  <c r="O33"/>
  <c r="N33"/>
  <c r="O34"/>
  <c r="N34"/>
  <c r="O36"/>
  <c r="N36"/>
  <c r="O37"/>
  <c r="N37"/>
  <c r="O39"/>
  <c r="N39"/>
  <c r="O41"/>
  <c r="N41"/>
  <c r="O43"/>
  <c r="N43"/>
  <c r="J11"/>
  <c r="K11"/>
  <c r="M11"/>
  <c r="L11"/>
  <c r="M17"/>
  <c r="L17"/>
  <c r="M18"/>
  <c r="L18"/>
  <c r="M21"/>
  <c r="L21"/>
  <c r="M22"/>
  <c r="L22"/>
  <c r="M23"/>
  <c r="L23"/>
  <c r="M27" l="1"/>
  <c r="L27"/>
  <c r="M29"/>
  <c r="L29"/>
  <c r="J33" l="1"/>
  <c r="K33"/>
  <c r="M33"/>
  <c r="L33"/>
  <c r="J37"/>
  <c r="K37"/>
  <c r="M34"/>
  <c r="L34"/>
  <c r="M36"/>
  <c r="L36"/>
  <c r="M37"/>
  <c r="L37"/>
  <c r="M39"/>
  <c r="L39"/>
  <c r="M40"/>
  <c r="L40"/>
  <c r="M41"/>
  <c r="L41"/>
  <c r="L43"/>
  <c r="M43"/>
  <c r="G17" i="3" l="1"/>
  <c r="G24"/>
  <c r="D7"/>
  <c r="E14"/>
  <c r="D14"/>
  <c r="E21"/>
  <c r="D21"/>
  <c r="E12"/>
  <c r="D12"/>
  <c r="E10"/>
  <c r="D10"/>
  <c r="E9"/>
  <c r="F9"/>
  <c r="G9"/>
  <c r="H9"/>
  <c r="I9"/>
  <c r="J9"/>
  <c r="D9"/>
  <c r="K14" i="2"/>
  <c r="K12" s="1"/>
  <c r="J14"/>
  <c r="J12" s="1"/>
  <c r="K15"/>
  <c r="J15"/>
  <c r="M15"/>
  <c r="N15"/>
  <c r="K19"/>
  <c r="K32"/>
  <c r="J32"/>
  <c r="C18" i="4"/>
  <c r="I41" i="2"/>
  <c r="H41"/>
  <c r="I37"/>
  <c r="H37"/>
  <c r="I34"/>
  <c r="H34"/>
  <c r="I32"/>
  <c r="H32"/>
  <c r="I30"/>
  <c r="I27"/>
  <c r="H27"/>
  <c r="O24"/>
  <c r="N24"/>
  <c r="I24"/>
  <c r="H24"/>
  <c r="I19"/>
  <c r="H19"/>
  <c r="I15"/>
  <c r="H15"/>
  <c r="I14"/>
  <c r="I10" s="1"/>
  <c r="H14"/>
  <c r="E7" i="3" l="1"/>
  <c r="H30" i="2"/>
  <c r="K30"/>
  <c r="H10"/>
  <c r="I10" i="3"/>
  <c r="J10"/>
  <c r="K10" i="2"/>
  <c r="K8" s="1"/>
  <c r="J10"/>
  <c r="J8" s="1"/>
  <c r="J30"/>
  <c r="L14"/>
  <c r="F10" i="3"/>
  <c r="H10"/>
  <c r="G10"/>
  <c r="M32" i="2"/>
  <c r="M30" s="1"/>
  <c r="H21" i="3" s="1"/>
  <c r="I12" i="2"/>
  <c r="I8" s="1"/>
  <c r="N32"/>
  <c r="N30" s="1"/>
  <c r="I21" i="3" s="1"/>
  <c r="M19" i="2"/>
  <c r="H12"/>
  <c r="H8" s="1"/>
  <c r="O32"/>
  <c r="O30" s="1"/>
  <c r="J21" i="3" s="1"/>
  <c r="N19" i="2"/>
  <c r="O14"/>
  <c r="L32"/>
  <c r="L30" s="1"/>
  <c r="F21" i="3" s="1"/>
  <c r="O19" i="2"/>
  <c r="L19"/>
  <c r="O15"/>
  <c r="M14"/>
  <c r="L15"/>
  <c r="N14"/>
  <c r="L12" l="1"/>
  <c r="G19" i="3" s="1"/>
  <c r="L10" i="2"/>
  <c r="L8" s="1"/>
  <c r="G21" i="3"/>
  <c r="M12" i="2"/>
  <c r="M10"/>
  <c r="M8" s="1"/>
  <c r="N12"/>
  <c r="N10"/>
  <c r="N8" s="1"/>
  <c r="O12"/>
  <c r="O10"/>
  <c r="O8" s="1"/>
  <c r="J12" i="3" l="1"/>
  <c r="J7" s="1"/>
  <c r="J14"/>
  <c r="H12"/>
  <c r="H7" s="1"/>
  <c r="H14"/>
  <c r="I14"/>
  <c r="I12"/>
  <c r="I7" s="1"/>
  <c r="G14"/>
  <c r="G12"/>
  <c r="G7" s="1"/>
  <c r="F12" l="1"/>
  <c r="F7" s="1"/>
  <c r="F14"/>
</calcChain>
</file>

<file path=xl/sharedStrings.xml><?xml version="1.0" encoding="utf-8"?>
<sst xmlns="http://schemas.openxmlformats.org/spreadsheetml/2006/main" count="589" uniqueCount="190">
  <si>
    <t>(наименование организации)</t>
  </si>
  <si>
    <t>Бюджет: бюджет ЗАТО Железногорск</t>
  </si>
  <si>
    <t>руб.</t>
  </si>
  <si>
    <t>Наименование кода</t>
  </si>
  <si>
    <t>КВСР</t>
  </si>
  <si>
    <t>КФСР</t>
  </si>
  <si>
    <t>КЦСР</t>
  </si>
  <si>
    <t>КВР</t>
  </si>
  <si>
    <t>Администрация закрытого административно-территориального образования город Железногорск</t>
  </si>
  <si>
    <t>009</t>
  </si>
  <si>
    <t>Другие общегосударственные вопросы</t>
  </si>
  <si>
    <t>0113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</si>
  <si>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</si>
  <si>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0500000000</t>
  </si>
  <si>
    <t>Подпрограмма "Обеспечение первичных мер пожарной безопасности на территории ЗАТО Железногорск"</t>
  </si>
  <si>
    <t>0520000000</t>
  </si>
  <si>
    <t>Проведение мероприятий противопожарной пропаганды</t>
  </si>
  <si>
    <t>0520000010</t>
  </si>
  <si>
    <t>Прочая закупка товаров, работ и услуг</t>
  </si>
  <si>
    <t>244</t>
  </si>
  <si>
    <t>Расходы на уплату административных штрафов и иных платежей</t>
  </si>
  <si>
    <t>0520000030</t>
  </si>
  <si>
    <t>Уплата иных платежей</t>
  </si>
  <si>
    <t>853</t>
  </si>
  <si>
    <t>Расходы на обеспечение первичных мер пожарной безопасности</t>
  </si>
  <si>
    <t>05200S4120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</si>
  <si>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</si>
  <si>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</si>
  <si>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</si>
  <si>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0510000000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</si>
  <si>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</si>
  <si>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</si>
  <si>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>Уплата прочих налогов, сборов</t>
  </si>
  <si>
    <t>852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</si>
  <si>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</si>
  <si>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</si>
  <si>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</si>
  <si>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</si>
  <si>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</si>
  <si>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</si>
  <si>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</si>
  <si>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</si>
  <si>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содержание единых дежурно-диспетчерских служб</t>
  </si>
  <si>
    <t>05100S4130</t>
  </si>
  <si>
    <t>Итого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</si>
  <si>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</si>
  <si>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>рублей</t>
  </si>
  <si>
    <t>Статус (муниципальная программа, подпрограмма)</t>
  </si>
  <si>
    <t>Наименование  программы, подпрограммы</t>
  </si>
  <si>
    <t>Наименовние Главного распорядителя бюджетных средств</t>
  </si>
  <si>
    <t>КБК</t>
  </si>
  <si>
    <t>Расходы по годам</t>
  </si>
  <si>
    <t>Примечание</t>
  </si>
  <si>
    <t>2017 (отчетный год)</t>
  </si>
  <si>
    <t>Плановый период</t>
  </si>
  <si>
    <t>План на год</t>
  </si>
  <si>
    <t>Отчетный период январь - декабрь</t>
  </si>
  <si>
    <t>план</t>
  </si>
  <si>
    <t>факт</t>
  </si>
  <si>
    <t>2020 год</t>
  </si>
  <si>
    <t>Муниципальная программа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</si>
  <si>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</si>
  <si>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 xml:space="preserve">всего расходные обязательства </t>
  </si>
  <si>
    <t>Х</t>
  </si>
  <si>
    <r>
      <t>в том числе</t>
    </r>
    <r>
      <rPr>
        <sz val="12"/>
        <rFont val="Times New Roman"/>
        <family val="1"/>
        <charset val="204"/>
      </rPr>
      <t>:</t>
    </r>
  </si>
  <si>
    <t>Администрация ЗАТО г. Железногорск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</si>
  <si>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</si>
  <si>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</si>
  <si>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всего расходные обязательства</t>
  </si>
  <si>
    <t>мероприятие 1
подпрограммы</t>
  </si>
  <si>
    <t>240</t>
  </si>
  <si>
    <t>850</t>
  </si>
  <si>
    <t>мероприятие 2
подпрограммы</t>
  </si>
  <si>
    <t>110</t>
  </si>
  <si>
    <t>мероприятие 3
подпрограммы</t>
  </si>
  <si>
    <t>Изготовление проекта "Комплексная модернизация отделных сегментов системы оповещения насления ЗАТО Железногорск"</t>
  </si>
  <si>
    <t>0510000030</t>
  </si>
  <si>
    <t>мероприятие 4
подпрограммы</t>
  </si>
  <si>
    <t>Расходы на содержание единых дежурно - диспетчерских служб</t>
  </si>
  <si>
    <t>в том числе:</t>
  </si>
  <si>
    <t>Обеспечение первичных мер пожарной безопасности на территории ЗАТО Железногорск</t>
  </si>
  <si>
    <t>Расходы на уплату административных штафов и иных платежей</t>
  </si>
  <si>
    <t>0520000020</t>
  </si>
  <si>
    <t>Начальник Отдела общественной безопасности и режима</t>
  </si>
  <si>
    <t>А.В. Найштедт</t>
  </si>
  <si>
    <t>2018 (отчетный год)</t>
  </si>
  <si>
    <t>2019 (текущий год)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</si>
  <si>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</si>
  <si>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</si>
  <si>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</si>
  <si>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</si>
  <si>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</si>
  <si>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Защита населения и территории ЗАТО Железногорск от чрезвычайных ситуаций природного и техногенного характера»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</si>
  <si>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</si>
  <si>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</si>
  <si>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</si>
  <si>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</si>
  <si>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</si>
  <si>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</si>
  <si>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Приложение № 6</t>
  </si>
  <si>
    <t>к Порядку принятия решений о разработке,  формировании и реализации муниципальных программ ЗАТО Железногорск</t>
  </si>
  <si>
    <t xml:space="preserve">Информация о целевых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</si>
  <si>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№ п/п</t>
  </si>
  <si>
    <t>Цель, задачи, показатели результативности</t>
  </si>
  <si>
    <t>Ед. измерения</t>
  </si>
  <si>
    <t>Весовой критерий</t>
  </si>
  <si>
    <t>Отчетный период                   (два предшествующих года)</t>
  </si>
  <si>
    <t>Примечание (оценка рисков невыполнения показателей по программе, причины невыполнения, выбор действий по преодолению)</t>
  </si>
  <si>
    <t>2017 год</t>
  </si>
  <si>
    <t>план на год</t>
  </si>
  <si>
    <t>1.</t>
  </si>
  <si>
    <t>Цель: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</si>
  <si>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
доля населения, прошедшего подготовку в области ГО и предупреждения и ликвидации ЧС</t>
  </si>
  <si>
    <t>% от потребности</t>
  </si>
  <si>
    <t>х</t>
  </si>
  <si>
    <t xml:space="preserve">Целевой показатель 2:
доля специалистов в области ГО, предупреждения и ликвидации ЧС
</t>
  </si>
  <si>
    <t>Целевой показатель 3:
Доля населения, попадающего в зоны действия систем оповещения</t>
  </si>
  <si>
    <t>% от численности населения</t>
  </si>
  <si>
    <t>Ед.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</si>
  <si>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</si>
  <si>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</si>
  <si>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"Подготовка населения и территории в области гражданской обороны, предупреждения и ликвидации чрезвычайных ситуаций"</t>
  </si>
  <si>
    <t>1.1.1.</t>
  </si>
  <si>
    <t>Доля населения, прошедшего подготовку в области ГО и предупреждения и ликвидации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</si>
  <si>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</si>
  <si>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</si>
  <si>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предупреждения и ликвидации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</si>
  <si>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</si>
  <si>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</si>
  <si>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</si>
  <si>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</si>
  <si>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Подпрограмма: "Обеспечение первичных мер пожарной безопасности на территории ЗАТО Железногорск"</t>
  </si>
  <si>
    <t>Количество мероприятий противопожарной пропаганды</t>
  </si>
  <si>
    <t>2021 год</t>
  </si>
  <si>
    <t>Муниципальное казенное учреждение "Управление образования"</t>
  </si>
  <si>
    <t>734</t>
  </si>
  <si>
    <t>2018
(отчетный год)</t>
  </si>
  <si>
    <t>м</t>
  </si>
  <si>
    <t>к</t>
  </si>
  <si>
    <t>2018 год</t>
  </si>
  <si>
    <t>Целевой показатель 4:
Количество мероприятий противопожарной пропаганды</t>
  </si>
  <si>
    <t>ФИНАНСОВОЕ УПРАВЛЕНИЕ АДМИНИСТРАЦИИ ЗАТО Г. ЖЕЛЕЗНОГОРСК</t>
  </si>
  <si>
    <t>Исполнение бюджета на 01.01.2020 г.</t>
  </si>
  <si>
    <t>Дата печати 17.01.2020 (13:33:36)</t>
  </si>
  <si>
    <t>Уточненные ассигнования 2019 год</t>
  </si>
  <si>
    <t>Кассовый расход</t>
  </si>
  <si>
    <t>Субсидии бюджетным учреждениям на иные цели</t>
  </si>
  <si>
    <t>612</t>
  </si>
  <si>
    <t>Роспись с учетом проектов</t>
  </si>
  <si>
    <t>на 01.01.2020 г.</t>
  </si>
  <si>
    <t>Наименование показателя</t>
  </si>
  <si>
    <t>Уточненный план 2020 с учетом корректировки</t>
  </si>
  <si>
    <t>Уточненный план 2021 с учетом корректировки</t>
  </si>
  <si>
    <t>1</t>
  </si>
  <si>
    <t>2</t>
  </si>
  <si>
    <t>3</t>
  </si>
  <si>
    <t>4</t>
  </si>
  <si>
    <t>5</t>
  </si>
  <si>
    <t>7</t>
  </si>
  <si>
    <t>8</t>
  </si>
  <si>
    <t>ВСЕГО:</t>
  </si>
  <si>
    <t/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</si>
  <si>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</si>
  <si>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</si>
  <si>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</si>
  <si>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</si>
  <si>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</si>
  <si>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</si>
  <si>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</si>
  <si>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</si>
  <si>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</si>
  <si>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</si>
  <si>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</si>
  <si>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</si>
  <si>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</si>
  <si>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</si>
  <si>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</si>
  <si>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Дополнительное образование детей</t>
  </si>
  <si>
    <t>0703</t>
  </si>
  <si>
    <t>Отчетный период                                  январь - декабрь</t>
  </si>
  <si>
    <t>отчетный пеиод январь - декабрь</t>
  </si>
  <si>
    <t>2.1.</t>
  </si>
  <si>
    <t>2.2.1.</t>
  </si>
  <si>
    <t>2.2.</t>
  </si>
  <si>
    <t>2.2.2.</t>
  </si>
  <si>
    <t>Обеспечение первичных мер пожарной безопасности (выполнение ремонта автоматической пожарной сигнализации и системы оповещения) в 2-х учреждениях МКУ «Управление образования» в 2019 году.</t>
  </si>
  <si>
    <t>2.</t>
  </si>
  <si>
    <t>Задача 2: Обеспечение выполнения первичных мер пожарной безопасности (выполнение ремонта автоматической пожарной сигнализации и системы оповещения) в 2-х учреждениях МКУ «Управление образования» в 2019 году.</t>
  </si>
  <si>
    <t>Цель: Обеспечение первичных мер пожарной безопасности на территории ЗАТО Железногорск и необходимых условий для предотвращения гибели и травматизма людей при пожарах, а также предотвращение материального ущерба.</t>
  </si>
  <si>
    <t>Задача 1: Проведение противопожарной пропаганды.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</si>
</sst>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dd/mm/yyyy\ hh:mm"/>
    <numFmt numFmtId="165" formatCode="#,##0.00_р_."/>
    <numFmt numFmtId="166" formatCode="#,##0.00\ _₽"/>
  </numFmts>
  <fonts count="3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.8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.8"/>
      <name val="Arial Cyr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name val="Arial Cyr"/>
    </font>
    <font>
      <b/>
      <sz val="10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Cyr"/>
    </font>
    <font>
      <b/>
      <sz val="10.8"/>
      <name val="Arial"/>
      <family val="2"/>
      <charset val="204"/>
    </font>
    <font>
      <sz val="10.8"/>
      <color indexed="12"/>
      <name val="Arial Cyr"/>
    </font>
    <font>
      <b/>
      <sz val="13.5"/>
      <name val="Arial Cyr"/>
    </font>
    <font>
      <sz val="13.5"/>
      <name val="Arial"/>
      <family val="2"/>
      <charset val="204"/>
    </font>
    <font>
      <sz val="12.15"/>
      <name val="Arial Cyr"/>
    </font>
    <font>
      <b/>
      <sz val="16.2"/>
      <name val="Arial Cyr"/>
    </font>
    <font>
      <sz val="10.8"/>
      <name val="Arial"/>
      <family val="2"/>
      <charset val="204"/>
    </font>
    <font>
      <b/>
      <i/>
      <sz val="10.8"/>
      <name val="Arial"/>
      <family val="2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38">
    <xf numFmtId="0" fontId="0" fillId="0" borderId="0"/>
    <xf numFmtId="0" fontId="2" fillId="0" borderId="0"/>
    <xf numFmtId="0" fontId="4" fillId="0" borderId="0"/>
    <xf numFmtId="0" fontId="2" fillId="3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4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4" borderId="14"/>
    <xf numFmtId="0" fontId="11" fillId="0" borderId="15">
      <alignment horizontal="center" vertical="center" wrapText="1"/>
    </xf>
    <xf numFmtId="0" fontId="11" fillId="4" borderId="16"/>
    <xf numFmtId="49" fontId="11" fillId="0" borderId="15">
      <alignment horizontal="left" vertical="top" wrapText="1" indent="2"/>
    </xf>
    <xf numFmtId="49" fontId="11" fillId="0" borderId="15">
      <alignment horizontal="center" vertical="top" shrinkToFit="1"/>
    </xf>
    <xf numFmtId="4" fontId="11" fillId="0" borderId="15">
      <alignment horizontal="right" vertical="top" shrinkToFit="1"/>
    </xf>
    <xf numFmtId="10" fontId="11" fillId="0" borderId="15">
      <alignment horizontal="right" vertical="top" shrinkToFit="1"/>
    </xf>
    <xf numFmtId="0" fontId="11" fillId="4" borderId="16">
      <alignment shrinkToFit="1"/>
    </xf>
    <xf numFmtId="0" fontId="13" fillId="0" borderId="15">
      <alignment horizontal="left"/>
    </xf>
    <xf numFmtId="4" fontId="13" fillId="2" borderId="15">
      <alignment horizontal="right" vertical="top" shrinkToFit="1"/>
    </xf>
    <xf numFmtId="10" fontId="13" fillId="2" borderId="15">
      <alignment horizontal="right" vertical="top" shrinkToFit="1"/>
    </xf>
    <xf numFmtId="0" fontId="11" fillId="4" borderId="17"/>
    <xf numFmtId="0" fontId="11" fillId="0" borderId="0">
      <alignment horizontal="left" wrapText="1"/>
    </xf>
    <xf numFmtId="0" fontId="13" fillId="0" borderId="15">
      <alignment vertical="top" wrapText="1"/>
    </xf>
    <xf numFmtId="4" fontId="13" fillId="5" borderId="15">
      <alignment horizontal="right" vertical="top" shrinkToFit="1"/>
    </xf>
    <xf numFmtId="10" fontId="13" fillId="5" borderId="15">
      <alignment horizontal="right" vertical="top" shrinkToFit="1"/>
    </xf>
    <xf numFmtId="0" fontId="11" fillId="4" borderId="16">
      <alignment horizontal="center"/>
    </xf>
    <xf numFmtId="0" fontId="11" fillId="4" borderId="16">
      <alignment horizontal="left"/>
    </xf>
    <xf numFmtId="0" fontId="11" fillId="4" borderId="17">
      <alignment horizontal="center"/>
    </xf>
    <xf numFmtId="0" fontId="11" fillId="4" borderId="17">
      <alignment horizontal="left"/>
    </xf>
    <xf numFmtId="0" fontId="4" fillId="0" borderId="0"/>
    <xf numFmtId="9" fontId="1" fillId="0" borderId="0" applyFont="0" applyFill="0" applyBorder="0" applyAlignment="0" applyProtection="0"/>
    <xf numFmtId="0" fontId="18" fillId="0" borderId="0"/>
  </cellStyleXfs>
  <cellXfs count="223">
    <xf numFmtId="0" fontId="0" fillId="0" borderId="0" xfId="0"/>
    <xf numFmtId="0" fontId="4" fillId="0" borderId="0" xfId="2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2" fontId="4" fillId="0" borderId="0" xfId="2" applyNumberFormat="1" applyFill="1"/>
    <xf numFmtId="165" fontId="3" fillId="0" borderId="1" xfId="1" applyNumberFormat="1" applyFont="1" applyFill="1" applyBorder="1" applyAlignment="1">
      <alignment horizontal="center" vertical="center" wrapText="1"/>
    </xf>
    <xf numFmtId="2" fontId="3" fillId="0" borderId="13" xfId="1" applyNumberFormat="1" applyFont="1" applyFill="1" applyBorder="1" applyAlignment="1">
      <alignment horizontal="center" vertical="center" wrapText="1"/>
    </xf>
    <xf numFmtId="0" fontId="2" fillId="0" borderId="0" xfId="3" applyFont="1" applyFill="1"/>
    <xf numFmtId="4" fontId="10" fillId="0" borderId="3" xfId="2" applyNumberFormat="1" applyFont="1" applyFill="1" applyBorder="1" applyAlignment="1" applyProtection="1">
      <alignment horizontal="right" vertical="center" wrapText="1"/>
    </xf>
    <xf numFmtId="4" fontId="10" fillId="0" borderId="0" xfId="2" applyNumberFormat="1" applyFont="1" applyFill="1" applyBorder="1" applyAlignment="1" applyProtection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4" fillId="0" borderId="0" xfId="2"/>
    <xf numFmtId="0" fontId="3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166" fontId="3" fillId="6" borderId="1" xfId="1" applyNumberFormat="1" applyFont="1" applyFill="1" applyBorder="1" applyAlignment="1">
      <alignment horizontal="center" vertical="center" wrapText="1"/>
    </xf>
    <xf numFmtId="4" fontId="3" fillId="6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14" fillId="0" borderId="0" xfId="2" applyFont="1"/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0" fontId="9" fillId="0" borderId="0" xfId="1" applyFont="1" applyAlignment="1">
      <alignment wrapText="1"/>
    </xf>
    <xf numFmtId="43" fontId="9" fillId="0" borderId="0" xfId="1" applyNumberFormat="1" applyFont="1" applyAlignment="1">
      <alignment wrapText="1"/>
    </xf>
    <xf numFmtId="0" fontId="9" fillId="0" borderId="0" xfId="1" applyFont="1" applyAlignment="1">
      <alignment horizontal="center" wrapText="1"/>
    </xf>
    <xf numFmtId="4" fontId="10" fillId="0" borderId="0" xfId="2" applyNumberFormat="1" applyFont="1" applyBorder="1" applyAlignment="1" applyProtection="1">
      <alignment horizontal="right" vertical="center" wrapText="1"/>
    </xf>
    <xf numFmtId="43" fontId="3" fillId="0" borderId="0" xfId="1" applyNumberFormat="1" applyFont="1" applyBorder="1" applyAlignment="1">
      <alignment vertical="center"/>
    </xf>
    <xf numFmtId="0" fontId="4" fillId="0" borderId="0" xfId="2" applyBorder="1"/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Fill="1" applyBorder="1" applyAlignment="1">
      <alignment horizontal="justify" vertical="center" wrapText="1"/>
    </xf>
    <xf numFmtId="0" fontId="9" fillId="0" borderId="1" xfId="36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justify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0" fontId="9" fillId="0" borderId="5" xfId="1" applyNumberFormat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justify" vertic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9" fillId="0" borderId="0" xfId="36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/>
    </xf>
    <xf numFmtId="0" fontId="4" fillId="0" borderId="0" xfId="2" applyFill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3" fontId="3" fillId="0" borderId="13" xfId="1" applyNumberFormat="1" applyFont="1" applyFill="1" applyBorder="1" applyAlignment="1">
      <alignment horizontal="center" vertical="center" wrapText="1"/>
    </xf>
    <xf numFmtId="2" fontId="5" fillId="0" borderId="13" xfId="1" applyNumberFormat="1" applyFont="1" applyFill="1" applyBorder="1" applyAlignment="1">
      <alignment horizontal="center" vertical="center" wrapText="1"/>
    </xf>
    <xf numFmtId="43" fontId="5" fillId="0" borderId="13" xfId="1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43" fontId="3" fillId="0" borderId="1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shrinkToFit="1"/>
    </xf>
    <xf numFmtId="43" fontId="3" fillId="0" borderId="10" xfId="3" applyNumberFormat="1" applyFont="1" applyFill="1" applyBorder="1" applyAlignment="1">
      <alignment horizontal="center" vertical="center" wrapText="1"/>
    </xf>
    <xf numFmtId="43" fontId="3" fillId="0" borderId="10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43" fontId="3" fillId="0" borderId="10" xfId="1" applyNumberFormat="1" applyFont="1" applyFill="1" applyBorder="1" applyAlignment="1">
      <alignment horizontal="center" wrapText="1"/>
    </xf>
    <xf numFmtId="2" fontId="3" fillId="0" borderId="1" xfId="3" applyNumberFormat="1" applyFont="1" applyFill="1" applyBorder="1" applyAlignment="1">
      <alignment horizontal="center" wrapText="1"/>
    </xf>
    <xf numFmtId="43" fontId="3" fillId="0" borderId="10" xfId="3" applyNumberFormat="1" applyFont="1" applyFill="1" applyBorder="1" applyAlignment="1">
      <alignment horizontal="center" wrapText="1"/>
    </xf>
    <xf numFmtId="2" fontId="5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vertical="center" wrapText="1"/>
    </xf>
    <xf numFmtId="49" fontId="8" fillId="0" borderId="5" xfId="3" applyNumberFormat="1" applyFont="1" applyFill="1" applyBorder="1" applyAlignment="1">
      <alignment horizontal="center" vertical="center" shrinkToFit="1"/>
    </xf>
    <xf numFmtId="2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2" fontId="3" fillId="0" borderId="0" xfId="3" applyNumberFormat="1" applyFont="1" applyFill="1" applyBorder="1" applyAlignment="1">
      <alignment horizontal="center" vertical="center" wrapText="1"/>
    </xf>
    <xf numFmtId="43" fontId="3" fillId="0" borderId="0" xfId="3" applyNumberFormat="1" applyFont="1" applyFill="1" applyBorder="1" applyAlignment="1">
      <alignment horizontal="center" vertical="center" wrapText="1"/>
    </xf>
    <xf numFmtId="43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7" fillId="0" borderId="0" xfId="0" applyFont="1" applyBorder="1" applyAlignment="1" applyProtection="1"/>
    <xf numFmtId="0" fontId="18" fillId="0" borderId="0" xfId="0" applyFont="1"/>
    <xf numFmtId="0" fontId="20" fillId="0" borderId="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center"/>
    </xf>
    <xf numFmtId="164" fontId="20" fillId="0" borderId="0" xfId="0" applyNumberFormat="1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wrapText="1"/>
    </xf>
    <xf numFmtId="49" fontId="21" fillId="0" borderId="1" xfId="0" applyNumberFormat="1" applyFont="1" applyBorder="1" applyAlignment="1" applyProtection="1">
      <alignment horizontal="center" vertical="center" wrapText="1"/>
    </xf>
    <xf numFmtId="49" fontId="22" fillId="0" borderId="2" xfId="0" applyNumberFormat="1" applyFont="1" applyBorder="1" applyAlignment="1" applyProtection="1">
      <alignment horizontal="left"/>
    </xf>
    <xf numFmtId="49" fontId="22" fillId="0" borderId="3" xfId="0" applyNumberFormat="1" applyFont="1" applyBorder="1" applyAlignment="1" applyProtection="1">
      <alignment horizontal="center"/>
    </xf>
    <xf numFmtId="4" fontId="22" fillId="0" borderId="3" xfId="0" applyNumberFormat="1" applyFont="1" applyBorder="1" applyAlignment="1" applyProtection="1">
      <alignment horizontal="right"/>
    </xf>
    <xf numFmtId="49" fontId="22" fillId="0" borderId="2" xfId="0" applyNumberFormat="1" applyFont="1" applyBorder="1" applyAlignment="1" applyProtection="1">
      <alignment horizontal="left" vertical="center" wrapText="1"/>
    </xf>
    <xf numFmtId="49" fontId="22" fillId="0" borderId="3" xfId="0" applyNumberFormat="1" applyFont="1" applyBorder="1" applyAlignment="1" applyProtection="1">
      <alignment horizontal="center" vertical="center" wrapText="1"/>
    </xf>
    <xf numFmtId="4" fontId="22" fillId="0" borderId="3" xfId="0" applyNumberFormat="1" applyFont="1" applyBorder="1" applyAlignment="1" applyProtection="1">
      <alignment horizontal="right" vertical="center" wrapText="1"/>
    </xf>
    <xf numFmtId="49" fontId="19" fillId="0" borderId="4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center" vertical="center" wrapText="1"/>
    </xf>
    <xf numFmtId="4" fontId="19" fillId="0" borderId="4" xfId="0" applyNumberFormat="1" applyFont="1" applyBorder="1" applyAlignment="1" applyProtection="1">
      <alignment horizontal="right" vertical="center" wrapText="1"/>
    </xf>
    <xf numFmtId="0" fontId="23" fillId="0" borderId="19" xfId="37" applyFont="1" applyBorder="1" applyAlignment="1" applyProtection="1"/>
    <xf numFmtId="0" fontId="24" fillId="0" borderId="19" xfId="37" applyFont="1" applyBorder="1" applyAlignment="1" applyProtection="1">
      <alignment horizontal="left"/>
    </xf>
    <xf numFmtId="0" fontId="25" fillId="0" borderId="0" xfId="37" applyFont="1" applyBorder="1" applyAlignment="1" applyProtection="1">
      <alignment horizontal="left"/>
    </xf>
    <xf numFmtId="0" fontId="26" fillId="0" borderId="0" xfId="37" applyFont="1" applyBorder="1" applyAlignment="1" applyProtection="1"/>
    <xf numFmtId="0" fontId="18" fillId="0" borderId="0" xfId="37"/>
    <xf numFmtId="0" fontId="16" fillId="0" borderId="0" xfId="37" applyFont="1" applyBorder="1" applyAlignment="1" applyProtection="1"/>
    <xf numFmtId="0" fontId="27" fillId="0" borderId="0" xfId="37" applyFont="1" applyBorder="1" applyAlignment="1" applyProtection="1"/>
    <xf numFmtId="49" fontId="26" fillId="0" borderId="20" xfId="37" applyNumberFormat="1" applyFont="1" applyBorder="1" applyAlignment="1" applyProtection="1"/>
    <xf numFmtId="49" fontId="23" fillId="0" borderId="1" xfId="37" applyNumberFormat="1" applyFont="1" applyBorder="1" applyAlignment="1" applyProtection="1">
      <alignment horizontal="center" vertical="center" wrapText="1"/>
    </xf>
    <xf numFmtId="49" fontId="23" fillId="0" borderId="1" xfId="37" applyNumberFormat="1" applyFont="1" applyBorder="1" applyAlignment="1" applyProtection="1">
      <alignment horizontal="center" vertical="center"/>
    </xf>
    <xf numFmtId="49" fontId="23" fillId="0" borderId="1" xfId="37" applyNumberFormat="1" applyFont="1" applyBorder="1" applyAlignment="1" applyProtection="1">
      <alignment horizontal="left"/>
    </xf>
    <xf numFmtId="49" fontId="23" fillId="0" borderId="1" xfId="37" applyNumberFormat="1" applyFont="1" applyBorder="1" applyAlignment="1" applyProtection="1">
      <alignment horizontal="center"/>
    </xf>
    <xf numFmtId="4" fontId="23" fillId="0" borderId="1" xfId="37" applyNumberFormat="1" applyFont="1" applyBorder="1" applyAlignment="1" applyProtection="1">
      <alignment horizontal="right" wrapText="1"/>
    </xf>
    <xf numFmtId="49" fontId="30" fillId="0" borderId="1" xfId="37" applyNumberFormat="1" applyFont="1" applyBorder="1" applyAlignment="1" applyProtection="1">
      <alignment horizontal="left" vertical="top" wrapText="1"/>
    </xf>
    <xf numFmtId="49" fontId="30" fillId="0" borderId="1" xfId="37" applyNumberFormat="1" applyFont="1" applyBorder="1" applyAlignment="1" applyProtection="1">
      <alignment horizontal="center" vertical="top" wrapText="1"/>
    </xf>
    <xf numFmtId="4" fontId="30" fillId="0" borderId="1" xfId="37" applyNumberFormat="1" applyFont="1" applyBorder="1" applyAlignment="1" applyProtection="1">
      <alignment horizontal="right" vertical="top" wrapText="1"/>
    </xf>
    <xf numFmtId="49" fontId="29" fillId="0" borderId="21" xfId="37" applyNumberFormat="1" applyFont="1" applyBorder="1" applyAlignment="1" applyProtection="1">
      <alignment horizontal="left" vertical="top" wrapText="1"/>
    </xf>
    <xf numFmtId="49" fontId="29" fillId="0" borderId="21" xfId="37" applyNumberFormat="1" applyFont="1" applyBorder="1" applyAlignment="1" applyProtection="1">
      <alignment horizontal="center" vertical="top" wrapText="1"/>
    </xf>
    <xf numFmtId="4" fontId="29" fillId="0" borderId="21" xfId="37" applyNumberFormat="1" applyFont="1" applyBorder="1" applyAlignment="1" applyProtection="1">
      <alignment horizontal="right" vertical="top" wrapText="1"/>
    </xf>
    <xf numFmtId="4" fontId="31" fillId="0" borderId="3" xfId="0" applyNumberFormat="1" applyFont="1" applyBorder="1" applyAlignment="1" applyProtection="1">
      <alignment horizontal="right" vertical="center" wrapText="1"/>
    </xf>
    <xf numFmtId="0" fontId="31" fillId="0" borderId="0" xfId="0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4" fontId="22" fillId="0" borderId="22" xfId="0" applyNumberFormat="1" applyFont="1" applyBorder="1" applyAlignment="1" applyProtection="1">
      <alignment horizontal="right" vertical="center" wrapText="1"/>
    </xf>
    <xf numFmtId="4" fontId="19" fillId="0" borderId="23" xfId="0" applyNumberFormat="1" applyFont="1" applyBorder="1" applyAlignment="1" applyProtection="1">
      <alignment horizontal="right" vertical="center" wrapText="1"/>
    </xf>
    <xf numFmtId="4" fontId="31" fillId="0" borderId="20" xfId="0" applyNumberFormat="1" applyFont="1" applyBorder="1" applyAlignment="1" applyProtection="1">
      <alignment horizontal="center" vertical="center" wrapText="1"/>
    </xf>
    <xf numFmtId="4" fontId="31" fillId="0" borderId="0" xfId="0" applyNumberFormat="1" applyFont="1" applyBorder="1" applyAlignment="1" applyProtection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4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0" fontId="9" fillId="0" borderId="0" xfId="1" applyFont="1" applyAlignment="1">
      <alignment horizontal="right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vertical="center" wrapText="1"/>
    </xf>
    <xf numFmtId="0" fontId="9" fillId="0" borderId="5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9" fillId="0" borderId="0" xfId="1" applyFont="1" applyAlignment="1">
      <alignment horizontal="left" wrapText="1"/>
    </xf>
    <xf numFmtId="0" fontId="3" fillId="0" borderId="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8" fillId="0" borderId="5" xfId="3" applyNumberFormat="1" applyFont="1" applyFill="1" applyBorder="1" applyAlignment="1">
      <alignment horizontal="center" vertical="center" shrinkToFit="1"/>
    </xf>
    <xf numFmtId="49" fontId="8" fillId="0" borderId="6" xfId="3" applyNumberFormat="1" applyFont="1" applyFill="1" applyBorder="1" applyAlignment="1">
      <alignment horizontal="center" vertical="center" shrinkToFit="1"/>
    </xf>
    <xf numFmtId="49" fontId="8" fillId="0" borderId="13" xfId="3" applyNumberFormat="1" applyFont="1" applyFill="1" applyBorder="1" applyAlignment="1">
      <alignment horizontal="center" vertical="center" shrinkToFit="1"/>
    </xf>
    <xf numFmtId="0" fontId="3" fillId="0" borderId="5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13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17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0" fontId="28" fillId="0" borderId="0" xfId="37" applyFont="1" applyBorder="1" applyAlignment="1" applyProtection="1">
      <alignment horizontal="center" vertical="center"/>
    </xf>
    <xf numFmtId="0" fontId="16" fillId="0" borderId="0" xfId="37" applyFont="1" applyBorder="1" applyAlignment="1" applyProtection="1">
      <alignment horizontal="center" vertical="center"/>
    </xf>
    <xf numFmtId="49" fontId="23" fillId="0" borderId="5" xfId="37" applyNumberFormat="1" applyFont="1" applyBorder="1" applyAlignment="1" applyProtection="1">
      <alignment horizontal="center" vertical="center" wrapText="1"/>
    </xf>
    <xf numFmtId="49" fontId="29" fillId="0" borderId="13" xfId="37" applyNumberFormat="1" applyFont="1" applyBorder="1" applyAlignment="1" applyProtection="1">
      <alignment horizontal="center" vertical="center" wrapText="1"/>
    </xf>
    <xf numFmtId="49" fontId="23" fillId="0" borderId="9" xfId="37" applyNumberFormat="1" applyFont="1" applyBorder="1" applyAlignment="1" applyProtection="1">
      <alignment horizontal="center" vertical="center" wrapText="1"/>
    </xf>
    <xf numFmtId="49" fontId="23" fillId="0" borderId="18" xfId="37" applyNumberFormat="1" applyFont="1" applyBorder="1" applyAlignment="1" applyProtection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</cellXfs>
  <cellStyles count="38">
    <cellStyle name="br" xfId="4"/>
    <cellStyle name="col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Обычный" xfId="0" builtinId="0"/>
    <cellStyle name="Обычный 2" xfId="2"/>
    <cellStyle name="Обычный 2 2" xfId="1"/>
    <cellStyle name="Обычный 2 3" xfId="3"/>
    <cellStyle name="Обычный 3" xfId="37"/>
    <cellStyle name="Обычный 4" xfId="35"/>
    <cellStyle name="Процентный 2" xfId="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4</xdr:col>
      <xdr:colOff>542925</xdr:colOff>
      <xdr:row>40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11868150"/>
          <a:ext cx="6724650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41</xdr:row>
      <xdr:rowOff>76200</xdr:rowOff>
    </xdr:from>
    <xdr:to>
      <xdr:col>4</xdr:col>
      <xdr:colOff>542925</xdr:colOff>
      <xdr:row>43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12430125"/>
          <a:ext cx="6724650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view="pageBreakPreview" zoomScaleNormal="100" zoomScaleSheetLayoutView="100" workbookViewId="0">
      <selection activeCell="B21" sqref="B21:M21"/>
    </sheetView>
  </sheetViews>
  <sheetFormatPr defaultRowHeight="15"/>
  <cols>
    <col min="1" max="1" width="9.140625" style="23"/>
    <col min="2" max="2" width="41" style="23" bestFit="1" customWidth="1"/>
    <col min="3" max="3" width="14" style="23" bestFit="1" customWidth="1"/>
    <col min="4" max="12" width="9.140625" style="23"/>
    <col min="13" max="13" width="18.85546875" style="23" customWidth="1"/>
    <col min="14" max="257" width="9.140625" style="23"/>
    <col min="258" max="258" width="41" style="23" bestFit="1" customWidth="1"/>
    <col min="259" max="259" width="14" style="23" bestFit="1" customWidth="1"/>
    <col min="260" max="268" width="9.140625" style="23"/>
    <col min="269" max="269" width="18.85546875" style="23" customWidth="1"/>
    <col min="270" max="513" width="9.140625" style="23"/>
    <col min="514" max="514" width="41" style="23" bestFit="1" customWidth="1"/>
    <col min="515" max="515" width="14" style="23" bestFit="1" customWidth="1"/>
    <col min="516" max="524" width="9.140625" style="23"/>
    <col min="525" max="525" width="18.85546875" style="23" customWidth="1"/>
    <col min="526" max="769" width="9.140625" style="23"/>
    <col min="770" max="770" width="41" style="23" bestFit="1" customWidth="1"/>
    <col min="771" max="771" width="14" style="23" bestFit="1" customWidth="1"/>
    <col min="772" max="780" width="9.140625" style="23"/>
    <col min="781" max="781" width="18.85546875" style="23" customWidth="1"/>
    <col min="782" max="1025" width="9.140625" style="23"/>
    <col min="1026" max="1026" width="41" style="23" bestFit="1" customWidth="1"/>
    <col min="1027" max="1027" width="14" style="23" bestFit="1" customWidth="1"/>
    <col min="1028" max="1036" width="9.140625" style="23"/>
    <col min="1037" max="1037" width="18.85546875" style="23" customWidth="1"/>
    <col min="1038" max="1281" width="9.140625" style="23"/>
    <col min="1282" max="1282" width="41" style="23" bestFit="1" customWidth="1"/>
    <col min="1283" max="1283" width="14" style="23" bestFit="1" customWidth="1"/>
    <col min="1284" max="1292" width="9.140625" style="23"/>
    <col min="1293" max="1293" width="18.85546875" style="23" customWidth="1"/>
    <col min="1294" max="1537" width="9.140625" style="23"/>
    <col min="1538" max="1538" width="41" style="23" bestFit="1" customWidth="1"/>
    <col min="1539" max="1539" width="14" style="23" bestFit="1" customWidth="1"/>
    <col min="1540" max="1548" width="9.140625" style="23"/>
    <col min="1549" max="1549" width="18.85546875" style="23" customWidth="1"/>
    <col min="1550" max="1793" width="9.140625" style="23"/>
    <col min="1794" max="1794" width="41" style="23" bestFit="1" customWidth="1"/>
    <col min="1795" max="1795" width="14" style="23" bestFit="1" customWidth="1"/>
    <col min="1796" max="1804" width="9.140625" style="23"/>
    <col min="1805" max="1805" width="18.85546875" style="23" customWidth="1"/>
    <col min="1806" max="2049" width="9.140625" style="23"/>
    <col min="2050" max="2050" width="41" style="23" bestFit="1" customWidth="1"/>
    <col min="2051" max="2051" width="14" style="23" bestFit="1" customWidth="1"/>
    <col min="2052" max="2060" width="9.140625" style="23"/>
    <col min="2061" max="2061" width="18.85546875" style="23" customWidth="1"/>
    <col min="2062" max="2305" width="9.140625" style="23"/>
    <col min="2306" max="2306" width="41" style="23" bestFit="1" customWidth="1"/>
    <col min="2307" max="2307" width="14" style="23" bestFit="1" customWidth="1"/>
    <col min="2308" max="2316" width="9.140625" style="23"/>
    <col min="2317" max="2317" width="18.85546875" style="23" customWidth="1"/>
    <col min="2318" max="2561" width="9.140625" style="23"/>
    <col min="2562" max="2562" width="41" style="23" bestFit="1" customWidth="1"/>
    <col min="2563" max="2563" width="14" style="23" bestFit="1" customWidth="1"/>
    <col min="2564" max="2572" width="9.140625" style="23"/>
    <col min="2573" max="2573" width="18.85546875" style="23" customWidth="1"/>
    <col min="2574" max="2817" width="9.140625" style="23"/>
    <col min="2818" max="2818" width="41" style="23" bestFit="1" customWidth="1"/>
    <col min="2819" max="2819" width="14" style="23" bestFit="1" customWidth="1"/>
    <col min="2820" max="2828" width="9.140625" style="23"/>
    <col min="2829" max="2829" width="18.85546875" style="23" customWidth="1"/>
    <col min="2830" max="3073" width="9.140625" style="23"/>
    <col min="3074" max="3074" width="41" style="23" bestFit="1" customWidth="1"/>
    <col min="3075" max="3075" width="14" style="23" bestFit="1" customWidth="1"/>
    <col min="3076" max="3084" width="9.140625" style="23"/>
    <col min="3085" max="3085" width="18.85546875" style="23" customWidth="1"/>
    <col min="3086" max="3329" width="9.140625" style="23"/>
    <col min="3330" max="3330" width="41" style="23" bestFit="1" customWidth="1"/>
    <col min="3331" max="3331" width="14" style="23" bestFit="1" customWidth="1"/>
    <col min="3332" max="3340" width="9.140625" style="23"/>
    <col min="3341" max="3341" width="18.85546875" style="23" customWidth="1"/>
    <col min="3342" max="3585" width="9.140625" style="23"/>
    <col min="3586" max="3586" width="41" style="23" bestFit="1" customWidth="1"/>
    <col min="3587" max="3587" width="14" style="23" bestFit="1" customWidth="1"/>
    <col min="3588" max="3596" width="9.140625" style="23"/>
    <col min="3597" max="3597" width="18.85546875" style="23" customWidth="1"/>
    <col min="3598" max="3841" width="9.140625" style="23"/>
    <col min="3842" max="3842" width="41" style="23" bestFit="1" customWidth="1"/>
    <col min="3843" max="3843" width="14" style="23" bestFit="1" customWidth="1"/>
    <col min="3844" max="3852" width="9.140625" style="23"/>
    <col min="3853" max="3853" width="18.85546875" style="23" customWidth="1"/>
    <col min="3854" max="4097" width="9.140625" style="23"/>
    <col min="4098" max="4098" width="41" style="23" bestFit="1" customWidth="1"/>
    <col min="4099" max="4099" width="14" style="23" bestFit="1" customWidth="1"/>
    <col min="4100" max="4108" width="9.140625" style="23"/>
    <col min="4109" max="4109" width="18.85546875" style="23" customWidth="1"/>
    <col min="4110" max="4353" width="9.140625" style="23"/>
    <col min="4354" max="4354" width="41" style="23" bestFit="1" customWidth="1"/>
    <col min="4355" max="4355" width="14" style="23" bestFit="1" customWidth="1"/>
    <col min="4356" max="4364" width="9.140625" style="23"/>
    <col min="4365" max="4365" width="18.85546875" style="23" customWidth="1"/>
    <col min="4366" max="4609" width="9.140625" style="23"/>
    <col min="4610" max="4610" width="41" style="23" bestFit="1" customWidth="1"/>
    <col min="4611" max="4611" width="14" style="23" bestFit="1" customWidth="1"/>
    <col min="4612" max="4620" width="9.140625" style="23"/>
    <col min="4621" max="4621" width="18.85546875" style="23" customWidth="1"/>
    <col min="4622" max="4865" width="9.140625" style="23"/>
    <col min="4866" max="4866" width="41" style="23" bestFit="1" customWidth="1"/>
    <col min="4867" max="4867" width="14" style="23" bestFit="1" customWidth="1"/>
    <col min="4868" max="4876" width="9.140625" style="23"/>
    <col min="4877" max="4877" width="18.85546875" style="23" customWidth="1"/>
    <col min="4878" max="5121" width="9.140625" style="23"/>
    <col min="5122" max="5122" width="41" style="23" bestFit="1" customWidth="1"/>
    <col min="5123" max="5123" width="14" style="23" bestFit="1" customWidth="1"/>
    <col min="5124" max="5132" width="9.140625" style="23"/>
    <col min="5133" max="5133" width="18.85546875" style="23" customWidth="1"/>
    <col min="5134" max="5377" width="9.140625" style="23"/>
    <col min="5378" max="5378" width="41" style="23" bestFit="1" customWidth="1"/>
    <col min="5379" max="5379" width="14" style="23" bestFit="1" customWidth="1"/>
    <col min="5380" max="5388" width="9.140625" style="23"/>
    <col min="5389" max="5389" width="18.85546875" style="23" customWidth="1"/>
    <col min="5390" max="5633" width="9.140625" style="23"/>
    <col min="5634" max="5634" width="41" style="23" bestFit="1" customWidth="1"/>
    <col min="5635" max="5635" width="14" style="23" bestFit="1" customWidth="1"/>
    <col min="5636" max="5644" width="9.140625" style="23"/>
    <col min="5645" max="5645" width="18.85546875" style="23" customWidth="1"/>
    <col min="5646" max="5889" width="9.140625" style="23"/>
    <col min="5890" max="5890" width="41" style="23" bestFit="1" customWidth="1"/>
    <col min="5891" max="5891" width="14" style="23" bestFit="1" customWidth="1"/>
    <col min="5892" max="5900" width="9.140625" style="23"/>
    <col min="5901" max="5901" width="18.85546875" style="23" customWidth="1"/>
    <col min="5902" max="6145" width="9.140625" style="23"/>
    <col min="6146" max="6146" width="41" style="23" bestFit="1" customWidth="1"/>
    <col min="6147" max="6147" width="14" style="23" bestFit="1" customWidth="1"/>
    <col min="6148" max="6156" width="9.140625" style="23"/>
    <col min="6157" max="6157" width="18.85546875" style="23" customWidth="1"/>
    <col min="6158" max="6401" width="9.140625" style="23"/>
    <col min="6402" max="6402" width="41" style="23" bestFit="1" customWidth="1"/>
    <col min="6403" max="6403" width="14" style="23" bestFit="1" customWidth="1"/>
    <col min="6404" max="6412" width="9.140625" style="23"/>
    <col min="6413" max="6413" width="18.85546875" style="23" customWidth="1"/>
    <col min="6414" max="6657" width="9.140625" style="23"/>
    <col min="6658" max="6658" width="41" style="23" bestFit="1" customWidth="1"/>
    <col min="6659" max="6659" width="14" style="23" bestFit="1" customWidth="1"/>
    <col min="6660" max="6668" width="9.140625" style="23"/>
    <col min="6669" max="6669" width="18.85546875" style="23" customWidth="1"/>
    <col min="6670" max="6913" width="9.140625" style="23"/>
    <col min="6914" max="6914" width="41" style="23" bestFit="1" customWidth="1"/>
    <col min="6915" max="6915" width="14" style="23" bestFit="1" customWidth="1"/>
    <col min="6916" max="6924" width="9.140625" style="23"/>
    <col min="6925" max="6925" width="18.85546875" style="23" customWidth="1"/>
    <col min="6926" max="7169" width="9.140625" style="23"/>
    <col min="7170" max="7170" width="41" style="23" bestFit="1" customWidth="1"/>
    <col min="7171" max="7171" width="14" style="23" bestFit="1" customWidth="1"/>
    <col min="7172" max="7180" width="9.140625" style="23"/>
    <col min="7181" max="7181" width="18.85546875" style="23" customWidth="1"/>
    <col min="7182" max="7425" width="9.140625" style="23"/>
    <col min="7426" max="7426" width="41" style="23" bestFit="1" customWidth="1"/>
    <col min="7427" max="7427" width="14" style="23" bestFit="1" customWidth="1"/>
    <col min="7428" max="7436" width="9.140625" style="23"/>
    <col min="7437" max="7437" width="18.85546875" style="23" customWidth="1"/>
    <col min="7438" max="7681" width="9.140625" style="23"/>
    <col min="7682" max="7682" width="41" style="23" bestFit="1" customWidth="1"/>
    <col min="7683" max="7683" width="14" style="23" bestFit="1" customWidth="1"/>
    <col min="7684" max="7692" width="9.140625" style="23"/>
    <col min="7693" max="7693" width="18.85546875" style="23" customWidth="1"/>
    <col min="7694" max="7937" width="9.140625" style="23"/>
    <col min="7938" max="7938" width="41" style="23" bestFit="1" customWidth="1"/>
    <col min="7939" max="7939" width="14" style="23" bestFit="1" customWidth="1"/>
    <col min="7940" max="7948" width="9.140625" style="23"/>
    <col min="7949" max="7949" width="18.85546875" style="23" customWidth="1"/>
    <col min="7950" max="8193" width="9.140625" style="23"/>
    <col min="8194" max="8194" width="41" style="23" bestFit="1" customWidth="1"/>
    <col min="8195" max="8195" width="14" style="23" bestFit="1" customWidth="1"/>
    <col min="8196" max="8204" width="9.140625" style="23"/>
    <col min="8205" max="8205" width="18.85546875" style="23" customWidth="1"/>
    <col min="8206" max="8449" width="9.140625" style="23"/>
    <col min="8450" max="8450" width="41" style="23" bestFit="1" customWidth="1"/>
    <col min="8451" max="8451" width="14" style="23" bestFit="1" customWidth="1"/>
    <col min="8452" max="8460" width="9.140625" style="23"/>
    <col min="8461" max="8461" width="18.85546875" style="23" customWidth="1"/>
    <col min="8462" max="8705" width="9.140625" style="23"/>
    <col min="8706" max="8706" width="41" style="23" bestFit="1" customWidth="1"/>
    <col min="8707" max="8707" width="14" style="23" bestFit="1" customWidth="1"/>
    <col min="8708" max="8716" width="9.140625" style="23"/>
    <col min="8717" max="8717" width="18.85546875" style="23" customWidth="1"/>
    <col min="8718" max="8961" width="9.140625" style="23"/>
    <col min="8962" max="8962" width="41" style="23" bestFit="1" customWidth="1"/>
    <col min="8963" max="8963" width="14" style="23" bestFit="1" customWidth="1"/>
    <col min="8964" max="8972" width="9.140625" style="23"/>
    <col min="8973" max="8973" width="18.85546875" style="23" customWidth="1"/>
    <col min="8974" max="9217" width="9.140625" style="23"/>
    <col min="9218" max="9218" width="41" style="23" bestFit="1" customWidth="1"/>
    <col min="9219" max="9219" width="14" style="23" bestFit="1" customWidth="1"/>
    <col min="9220" max="9228" width="9.140625" style="23"/>
    <col min="9229" max="9229" width="18.85546875" style="23" customWidth="1"/>
    <col min="9230" max="9473" width="9.140625" style="23"/>
    <col min="9474" max="9474" width="41" style="23" bestFit="1" customWidth="1"/>
    <col min="9475" max="9475" width="14" style="23" bestFit="1" customWidth="1"/>
    <col min="9476" max="9484" width="9.140625" style="23"/>
    <col min="9485" max="9485" width="18.85546875" style="23" customWidth="1"/>
    <col min="9486" max="9729" width="9.140625" style="23"/>
    <col min="9730" max="9730" width="41" style="23" bestFit="1" customWidth="1"/>
    <col min="9731" max="9731" width="14" style="23" bestFit="1" customWidth="1"/>
    <col min="9732" max="9740" width="9.140625" style="23"/>
    <col min="9741" max="9741" width="18.85546875" style="23" customWidth="1"/>
    <col min="9742" max="9985" width="9.140625" style="23"/>
    <col min="9986" max="9986" width="41" style="23" bestFit="1" customWidth="1"/>
    <col min="9987" max="9987" width="14" style="23" bestFit="1" customWidth="1"/>
    <col min="9988" max="9996" width="9.140625" style="23"/>
    <col min="9997" max="9997" width="18.85546875" style="23" customWidth="1"/>
    <col min="9998" max="10241" width="9.140625" style="23"/>
    <col min="10242" max="10242" width="41" style="23" bestFit="1" customWidth="1"/>
    <col min="10243" max="10243" width="14" style="23" bestFit="1" customWidth="1"/>
    <col min="10244" max="10252" width="9.140625" style="23"/>
    <col min="10253" max="10253" width="18.85546875" style="23" customWidth="1"/>
    <col min="10254" max="10497" width="9.140625" style="23"/>
    <col min="10498" max="10498" width="41" style="23" bestFit="1" customWidth="1"/>
    <col min="10499" max="10499" width="14" style="23" bestFit="1" customWidth="1"/>
    <col min="10500" max="10508" width="9.140625" style="23"/>
    <col min="10509" max="10509" width="18.85546875" style="23" customWidth="1"/>
    <col min="10510" max="10753" width="9.140625" style="23"/>
    <col min="10754" max="10754" width="41" style="23" bestFit="1" customWidth="1"/>
    <col min="10755" max="10755" width="14" style="23" bestFit="1" customWidth="1"/>
    <col min="10756" max="10764" width="9.140625" style="23"/>
    <col min="10765" max="10765" width="18.85546875" style="23" customWidth="1"/>
    <col min="10766" max="11009" width="9.140625" style="23"/>
    <col min="11010" max="11010" width="41" style="23" bestFit="1" customWidth="1"/>
    <col min="11011" max="11011" width="14" style="23" bestFit="1" customWidth="1"/>
    <col min="11012" max="11020" width="9.140625" style="23"/>
    <col min="11021" max="11021" width="18.85546875" style="23" customWidth="1"/>
    <col min="11022" max="11265" width="9.140625" style="23"/>
    <col min="11266" max="11266" width="41" style="23" bestFit="1" customWidth="1"/>
    <col min="11267" max="11267" width="14" style="23" bestFit="1" customWidth="1"/>
    <col min="11268" max="11276" width="9.140625" style="23"/>
    <col min="11277" max="11277" width="18.85546875" style="23" customWidth="1"/>
    <col min="11278" max="11521" width="9.140625" style="23"/>
    <col min="11522" max="11522" width="41" style="23" bestFit="1" customWidth="1"/>
    <col min="11523" max="11523" width="14" style="23" bestFit="1" customWidth="1"/>
    <col min="11524" max="11532" width="9.140625" style="23"/>
    <col min="11533" max="11533" width="18.85546875" style="23" customWidth="1"/>
    <col min="11534" max="11777" width="9.140625" style="23"/>
    <col min="11778" max="11778" width="41" style="23" bestFit="1" customWidth="1"/>
    <col min="11779" max="11779" width="14" style="23" bestFit="1" customWidth="1"/>
    <col min="11780" max="11788" width="9.140625" style="23"/>
    <col min="11789" max="11789" width="18.85546875" style="23" customWidth="1"/>
    <col min="11790" max="12033" width="9.140625" style="23"/>
    <col min="12034" max="12034" width="41" style="23" bestFit="1" customWidth="1"/>
    <col min="12035" max="12035" width="14" style="23" bestFit="1" customWidth="1"/>
    <col min="12036" max="12044" width="9.140625" style="23"/>
    <col min="12045" max="12045" width="18.85546875" style="23" customWidth="1"/>
    <col min="12046" max="12289" width="9.140625" style="23"/>
    <col min="12290" max="12290" width="41" style="23" bestFit="1" customWidth="1"/>
    <col min="12291" max="12291" width="14" style="23" bestFit="1" customWidth="1"/>
    <col min="12292" max="12300" width="9.140625" style="23"/>
    <col min="12301" max="12301" width="18.85546875" style="23" customWidth="1"/>
    <col min="12302" max="12545" width="9.140625" style="23"/>
    <col min="12546" max="12546" width="41" style="23" bestFit="1" customWidth="1"/>
    <col min="12547" max="12547" width="14" style="23" bestFit="1" customWidth="1"/>
    <col min="12548" max="12556" width="9.140625" style="23"/>
    <col min="12557" max="12557" width="18.85546875" style="23" customWidth="1"/>
    <col min="12558" max="12801" width="9.140625" style="23"/>
    <col min="12802" max="12802" width="41" style="23" bestFit="1" customWidth="1"/>
    <col min="12803" max="12803" width="14" style="23" bestFit="1" customWidth="1"/>
    <col min="12804" max="12812" width="9.140625" style="23"/>
    <col min="12813" max="12813" width="18.85546875" style="23" customWidth="1"/>
    <col min="12814" max="13057" width="9.140625" style="23"/>
    <col min="13058" max="13058" width="41" style="23" bestFit="1" customWidth="1"/>
    <col min="13059" max="13059" width="14" style="23" bestFit="1" customWidth="1"/>
    <col min="13060" max="13068" width="9.140625" style="23"/>
    <col min="13069" max="13069" width="18.85546875" style="23" customWidth="1"/>
    <col min="13070" max="13313" width="9.140625" style="23"/>
    <col min="13314" max="13314" width="41" style="23" bestFit="1" customWidth="1"/>
    <col min="13315" max="13315" width="14" style="23" bestFit="1" customWidth="1"/>
    <col min="13316" max="13324" width="9.140625" style="23"/>
    <col min="13325" max="13325" width="18.85546875" style="23" customWidth="1"/>
    <col min="13326" max="13569" width="9.140625" style="23"/>
    <col min="13570" max="13570" width="41" style="23" bestFit="1" customWidth="1"/>
    <col min="13571" max="13571" width="14" style="23" bestFit="1" customWidth="1"/>
    <col min="13572" max="13580" width="9.140625" style="23"/>
    <col min="13581" max="13581" width="18.85546875" style="23" customWidth="1"/>
    <col min="13582" max="13825" width="9.140625" style="23"/>
    <col min="13826" max="13826" width="41" style="23" bestFit="1" customWidth="1"/>
    <col min="13827" max="13827" width="14" style="23" bestFit="1" customWidth="1"/>
    <col min="13828" max="13836" width="9.140625" style="23"/>
    <col min="13837" max="13837" width="18.85546875" style="23" customWidth="1"/>
    <col min="13838" max="14081" width="9.140625" style="23"/>
    <col min="14082" max="14082" width="41" style="23" bestFit="1" customWidth="1"/>
    <col min="14083" max="14083" width="14" style="23" bestFit="1" customWidth="1"/>
    <col min="14084" max="14092" width="9.140625" style="23"/>
    <col min="14093" max="14093" width="18.85546875" style="23" customWidth="1"/>
    <col min="14094" max="14337" width="9.140625" style="23"/>
    <col min="14338" max="14338" width="41" style="23" bestFit="1" customWidth="1"/>
    <col min="14339" max="14339" width="14" style="23" bestFit="1" customWidth="1"/>
    <col min="14340" max="14348" width="9.140625" style="23"/>
    <col min="14349" max="14349" width="18.85546875" style="23" customWidth="1"/>
    <col min="14350" max="14593" width="9.140625" style="23"/>
    <col min="14594" max="14594" width="41" style="23" bestFit="1" customWidth="1"/>
    <col min="14595" max="14595" width="14" style="23" bestFit="1" customWidth="1"/>
    <col min="14596" max="14604" width="9.140625" style="23"/>
    <col min="14605" max="14605" width="18.85546875" style="23" customWidth="1"/>
    <col min="14606" max="14849" width="9.140625" style="23"/>
    <col min="14850" max="14850" width="41" style="23" bestFit="1" customWidth="1"/>
    <col min="14851" max="14851" width="14" style="23" bestFit="1" customWidth="1"/>
    <col min="14852" max="14860" width="9.140625" style="23"/>
    <col min="14861" max="14861" width="18.85546875" style="23" customWidth="1"/>
    <col min="14862" max="15105" width="9.140625" style="23"/>
    <col min="15106" max="15106" width="41" style="23" bestFit="1" customWidth="1"/>
    <col min="15107" max="15107" width="14" style="23" bestFit="1" customWidth="1"/>
    <col min="15108" max="15116" width="9.140625" style="23"/>
    <col min="15117" max="15117" width="18.85546875" style="23" customWidth="1"/>
    <col min="15118" max="15361" width="9.140625" style="23"/>
    <col min="15362" max="15362" width="41" style="23" bestFit="1" customWidth="1"/>
    <col min="15363" max="15363" width="14" style="23" bestFit="1" customWidth="1"/>
    <col min="15364" max="15372" width="9.140625" style="23"/>
    <col min="15373" max="15373" width="18.85546875" style="23" customWidth="1"/>
    <col min="15374" max="15617" width="9.140625" style="23"/>
    <col min="15618" max="15618" width="41" style="23" bestFit="1" customWidth="1"/>
    <col min="15619" max="15619" width="14" style="23" bestFit="1" customWidth="1"/>
    <col min="15620" max="15628" width="9.140625" style="23"/>
    <col min="15629" max="15629" width="18.85546875" style="23" customWidth="1"/>
    <col min="15630" max="15873" width="9.140625" style="23"/>
    <col min="15874" max="15874" width="41" style="23" bestFit="1" customWidth="1"/>
    <col min="15875" max="15875" width="14" style="23" bestFit="1" customWidth="1"/>
    <col min="15876" max="15884" width="9.140625" style="23"/>
    <col min="15885" max="15885" width="18.85546875" style="23" customWidth="1"/>
    <col min="15886" max="16129" width="9.140625" style="23"/>
    <col min="16130" max="16130" width="41" style="23" bestFit="1" customWidth="1"/>
    <col min="16131" max="16131" width="14" style="23" bestFit="1" customWidth="1"/>
    <col min="16132" max="16140" width="9.140625" style="23"/>
    <col min="16141" max="16141" width="18.85546875" style="23" customWidth="1"/>
    <col min="16142" max="16384" width="9.140625" style="23"/>
  </cols>
  <sheetData>
    <row r="1" spans="1:13">
      <c r="A1" s="43"/>
      <c r="B1" s="165" t="s">
        <v>99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>
      <c r="A2" s="43"/>
      <c r="B2" s="165" t="s">
        <v>100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>
      <c r="A3" s="43"/>
      <c r="B3" s="44"/>
      <c r="C3" s="44"/>
      <c r="D3" s="44"/>
      <c r="E3" s="44"/>
      <c r="F3" s="43"/>
      <c r="G3" s="44"/>
      <c r="H3" s="43"/>
      <c r="I3" s="44"/>
      <c r="J3" s="44"/>
      <c r="K3" s="45"/>
      <c r="L3" s="45"/>
      <c r="M3" s="45"/>
    </row>
    <row r="4" spans="1:13">
      <c r="A4" s="166" t="s">
        <v>101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</row>
    <row r="5" spans="1:13">
      <c r="A5" s="43"/>
      <c r="B5" s="44"/>
      <c r="C5" s="167"/>
      <c r="D5" s="167"/>
      <c r="E5" s="167"/>
      <c r="F5" s="167"/>
      <c r="G5" s="167"/>
      <c r="H5" s="167"/>
      <c r="I5" s="44"/>
      <c r="J5" s="44"/>
      <c r="K5" s="44"/>
      <c r="L5" s="44"/>
      <c r="M5" s="44"/>
    </row>
    <row r="6" spans="1:13">
      <c r="A6" s="168" t="s">
        <v>102</v>
      </c>
      <c r="B6" s="168" t="s">
        <v>103</v>
      </c>
      <c r="C6" s="168" t="s">
        <v>104</v>
      </c>
      <c r="D6" s="168" t="s">
        <v>105</v>
      </c>
      <c r="E6" s="168" t="s">
        <v>106</v>
      </c>
      <c r="F6" s="168"/>
      <c r="G6" s="168"/>
      <c r="H6" s="168" t="s">
        <v>86</v>
      </c>
      <c r="I6" s="168"/>
      <c r="J6" s="168"/>
      <c r="K6" s="168" t="s">
        <v>54</v>
      </c>
      <c r="L6" s="168"/>
      <c r="M6" s="168" t="s">
        <v>107</v>
      </c>
    </row>
    <row r="7" spans="1:13" ht="31.5" customHeight="1">
      <c r="A7" s="168"/>
      <c r="B7" s="168"/>
      <c r="C7" s="168"/>
      <c r="D7" s="168"/>
      <c r="E7" s="46" t="s">
        <v>108</v>
      </c>
      <c r="F7" s="168" t="s">
        <v>139</v>
      </c>
      <c r="G7" s="168"/>
      <c r="H7" s="169" t="s">
        <v>109</v>
      </c>
      <c r="I7" s="168" t="s">
        <v>180</v>
      </c>
      <c r="J7" s="168"/>
      <c r="K7" s="168" t="s">
        <v>59</v>
      </c>
      <c r="L7" s="168" t="s">
        <v>133</v>
      </c>
      <c r="M7" s="168"/>
    </row>
    <row r="8" spans="1:13">
      <c r="A8" s="168"/>
      <c r="B8" s="168"/>
      <c r="C8" s="168"/>
      <c r="D8" s="168"/>
      <c r="E8" s="46" t="s">
        <v>58</v>
      </c>
      <c r="F8" s="46" t="s">
        <v>57</v>
      </c>
      <c r="G8" s="46" t="s">
        <v>58</v>
      </c>
      <c r="H8" s="170"/>
      <c r="I8" s="46" t="s">
        <v>57</v>
      </c>
      <c r="J8" s="46" t="s">
        <v>58</v>
      </c>
      <c r="K8" s="168"/>
      <c r="L8" s="168"/>
      <c r="M8" s="168"/>
    </row>
    <row r="9" spans="1:13">
      <c r="A9" s="46" t="s">
        <v>110</v>
      </c>
      <c r="B9" s="173" t="s">
        <v>111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</row>
    <row r="10" spans="1:13" ht="60">
      <c r="A10" s="46"/>
      <c r="B10" s="47" t="s">
        <v>112</v>
      </c>
      <c r="C10" s="25" t="s">
        <v>113</v>
      </c>
      <c r="D10" s="48" t="s">
        <v>114</v>
      </c>
      <c r="E10" s="49">
        <v>100</v>
      </c>
      <c r="F10" s="49">
        <v>100</v>
      </c>
      <c r="G10" s="49">
        <v>100</v>
      </c>
      <c r="H10" s="49">
        <v>100</v>
      </c>
      <c r="I10" s="49">
        <v>100</v>
      </c>
      <c r="J10" s="49">
        <v>100</v>
      </c>
      <c r="K10" s="49">
        <v>100</v>
      </c>
      <c r="L10" s="49">
        <v>100</v>
      </c>
      <c r="M10" s="50"/>
    </row>
    <row r="11" spans="1:13" ht="48.75" customHeight="1">
      <c r="A11" s="46"/>
      <c r="B11" s="51" t="s">
        <v>115</v>
      </c>
      <c r="C11" s="25" t="s">
        <v>113</v>
      </c>
      <c r="D11" s="48" t="s">
        <v>114</v>
      </c>
      <c r="E11" s="49">
        <v>100</v>
      </c>
      <c r="F11" s="49">
        <v>100</v>
      </c>
      <c r="G11" s="49">
        <v>100</v>
      </c>
      <c r="H11" s="49">
        <v>100</v>
      </c>
      <c r="I11" s="49">
        <v>100</v>
      </c>
      <c r="J11" s="49">
        <v>100</v>
      </c>
      <c r="K11" s="49">
        <v>100</v>
      </c>
      <c r="L11" s="49">
        <v>100</v>
      </c>
      <c r="M11" s="50"/>
    </row>
    <row r="12" spans="1:13" ht="47.25">
      <c r="A12" s="46"/>
      <c r="B12" s="51" t="s">
        <v>116</v>
      </c>
      <c r="C12" s="25" t="s">
        <v>117</v>
      </c>
      <c r="D12" s="48" t="s">
        <v>114</v>
      </c>
      <c r="E12" s="49">
        <v>100</v>
      </c>
      <c r="F12" s="49">
        <v>100</v>
      </c>
      <c r="G12" s="49">
        <v>100</v>
      </c>
      <c r="H12" s="49">
        <v>100</v>
      </c>
      <c r="I12" s="49">
        <v>100</v>
      </c>
      <c r="J12" s="49">
        <v>100</v>
      </c>
      <c r="K12" s="49">
        <v>100</v>
      </c>
      <c r="L12" s="49">
        <v>100</v>
      </c>
      <c r="M12" s="50"/>
    </row>
    <row r="13" spans="1:13" ht="45">
      <c r="A13" s="46"/>
      <c r="B13" s="51" t="s">
        <v>140</v>
      </c>
      <c r="C13" s="48" t="s">
        <v>118</v>
      </c>
      <c r="D13" s="48" t="s">
        <v>114</v>
      </c>
      <c r="E13" s="49">
        <v>10</v>
      </c>
      <c r="F13" s="52">
        <v>10</v>
      </c>
      <c r="G13" s="49">
        <v>10</v>
      </c>
      <c r="H13" s="49">
        <v>10</v>
      </c>
      <c r="I13" s="52">
        <v>10</v>
      </c>
      <c r="J13" s="49">
        <v>10</v>
      </c>
      <c r="K13" s="52">
        <v>10</v>
      </c>
      <c r="L13" s="52">
        <v>10</v>
      </c>
      <c r="M13" s="50"/>
    </row>
    <row r="14" spans="1:13" ht="45.75" customHeight="1">
      <c r="A14" s="168" t="s">
        <v>119</v>
      </c>
      <c r="B14" s="174" t="s">
        <v>120</v>
      </c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</row>
    <row r="15" spans="1:13">
      <c r="A15" s="168"/>
      <c r="B15" s="174" t="s">
        <v>121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</row>
    <row r="16" spans="1:13" ht="75">
      <c r="A16" s="53" t="s">
        <v>122</v>
      </c>
      <c r="B16" s="54" t="s">
        <v>123</v>
      </c>
      <c r="C16" s="25" t="s">
        <v>113</v>
      </c>
      <c r="D16" s="49">
        <v>0.2</v>
      </c>
      <c r="E16" s="49">
        <v>100</v>
      </c>
      <c r="F16" s="49">
        <v>100</v>
      </c>
      <c r="G16" s="49">
        <v>100</v>
      </c>
      <c r="H16" s="49">
        <v>100</v>
      </c>
      <c r="I16" s="49">
        <v>100</v>
      </c>
      <c r="J16" s="49">
        <v>100</v>
      </c>
      <c r="K16" s="49">
        <v>100</v>
      </c>
      <c r="L16" s="49">
        <v>100</v>
      </c>
      <c r="M16" s="50" t="s">
        <v>124</v>
      </c>
    </row>
    <row r="17" spans="1:13" ht="45">
      <c r="A17" s="53" t="s">
        <v>125</v>
      </c>
      <c r="B17" s="26" t="s">
        <v>126</v>
      </c>
      <c r="C17" s="25" t="s">
        <v>113</v>
      </c>
      <c r="D17" s="49">
        <v>0.2</v>
      </c>
      <c r="E17" s="49">
        <v>100</v>
      </c>
      <c r="F17" s="49">
        <v>100</v>
      </c>
      <c r="G17" s="49">
        <v>100</v>
      </c>
      <c r="H17" s="49">
        <v>100</v>
      </c>
      <c r="I17" s="49">
        <v>100</v>
      </c>
      <c r="J17" s="49">
        <v>100</v>
      </c>
      <c r="K17" s="49">
        <v>100</v>
      </c>
      <c r="L17" s="49">
        <v>100</v>
      </c>
      <c r="M17" s="50" t="s">
        <v>127</v>
      </c>
    </row>
    <row r="18" spans="1:13" ht="60">
      <c r="A18" s="55" t="s">
        <v>128</v>
      </c>
      <c r="B18" s="56" t="s">
        <v>129</v>
      </c>
      <c r="C18" s="57" t="str">
        <f>C12</f>
        <v>% от численности населения</v>
      </c>
      <c r="D18" s="58">
        <v>0.2</v>
      </c>
      <c r="E18" s="58">
        <v>100</v>
      </c>
      <c r="F18" s="58">
        <v>100</v>
      </c>
      <c r="G18" s="58">
        <v>100</v>
      </c>
      <c r="H18" s="58">
        <v>100</v>
      </c>
      <c r="I18" s="58">
        <v>100</v>
      </c>
      <c r="J18" s="58">
        <v>100</v>
      </c>
      <c r="K18" s="58">
        <v>100</v>
      </c>
      <c r="L18" s="58">
        <v>100</v>
      </c>
      <c r="M18" s="59" t="s">
        <v>130</v>
      </c>
    </row>
    <row r="19" spans="1:13" ht="36" customHeight="1">
      <c r="A19" s="219" t="s">
        <v>186</v>
      </c>
      <c r="B19" s="220" t="s">
        <v>188</v>
      </c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2"/>
    </row>
    <row r="20" spans="1:13" ht="22.5" customHeight="1">
      <c r="A20" s="168" t="s">
        <v>181</v>
      </c>
      <c r="B20" s="174" t="s">
        <v>189</v>
      </c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</row>
    <row r="21" spans="1:13" ht="25.5" customHeight="1">
      <c r="A21" s="168"/>
      <c r="B21" s="174" t="s">
        <v>131</v>
      </c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</row>
    <row r="22" spans="1:13" ht="30">
      <c r="A22" s="48" t="s">
        <v>182</v>
      </c>
      <c r="B22" s="51" t="s">
        <v>132</v>
      </c>
      <c r="C22" s="48" t="s">
        <v>118</v>
      </c>
      <c r="D22" s="49">
        <v>0.2</v>
      </c>
      <c r="E22" s="49">
        <v>10</v>
      </c>
      <c r="F22" s="52">
        <v>10</v>
      </c>
      <c r="G22" s="49">
        <v>10</v>
      </c>
      <c r="H22" s="49">
        <v>10</v>
      </c>
      <c r="I22" s="52">
        <v>10</v>
      </c>
      <c r="J22" s="49">
        <v>10</v>
      </c>
      <c r="K22" s="52">
        <v>10</v>
      </c>
      <c r="L22" s="52">
        <v>10</v>
      </c>
      <c r="M22" s="161"/>
    </row>
    <row r="23" spans="1:13" ht="39.75" customHeight="1">
      <c r="A23" s="168" t="s">
        <v>183</v>
      </c>
      <c r="B23" s="218" t="s">
        <v>187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</row>
    <row r="24" spans="1:13">
      <c r="A24" s="168"/>
      <c r="B24" s="175" t="s">
        <v>131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</row>
    <row r="25" spans="1:13" ht="94.5">
      <c r="A25" s="162" t="s">
        <v>184</v>
      </c>
      <c r="B25" s="164" t="s">
        <v>185</v>
      </c>
      <c r="C25" s="163" t="s">
        <v>118</v>
      </c>
      <c r="D25" s="49">
        <v>0.2</v>
      </c>
      <c r="E25" s="49">
        <v>0</v>
      </c>
      <c r="F25" s="52">
        <v>0</v>
      </c>
      <c r="G25" s="49">
        <v>0</v>
      </c>
      <c r="H25" s="49">
        <v>2</v>
      </c>
      <c r="I25" s="52">
        <v>2</v>
      </c>
      <c r="J25" s="49">
        <v>2</v>
      </c>
      <c r="K25" s="52">
        <v>0</v>
      </c>
      <c r="L25" s="52">
        <v>0</v>
      </c>
      <c r="M25" s="161"/>
    </row>
    <row r="26" spans="1:13">
      <c r="A26" s="60"/>
      <c r="B26" s="61"/>
      <c r="C26" s="60"/>
      <c r="D26" s="62"/>
      <c r="E26" s="62"/>
      <c r="F26" s="63"/>
      <c r="G26" s="62"/>
      <c r="H26" s="62"/>
      <c r="I26" s="63"/>
      <c r="J26" s="62"/>
      <c r="K26" s="63"/>
      <c r="L26" s="63"/>
      <c r="M26" s="64"/>
    </row>
    <row r="27" spans="1:13">
      <c r="A27" s="60"/>
      <c r="B27" s="61"/>
      <c r="C27" s="60"/>
      <c r="D27" s="62"/>
      <c r="E27" s="62"/>
      <c r="F27" s="63"/>
      <c r="G27" s="62"/>
      <c r="H27" s="62"/>
      <c r="I27" s="63"/>
      <c r="J27" s="62"/>
      <c r="K27" s="63"/>
      <c r="L27" s="63"/>
      <c r="M27" s="64"/>
    </row>
    <row r="28" spans="1:13" ht="15" customHeight="1">
      <c r="A28" s="39"/>
      <c r="B28" s="171" t="s">
        <v>83</v>
      </c>
      <c r="C28" s="171"/>
      <c r="D28" s="171"/>
      <c r="E28" s="37"/>
      <c r="F28" s="39"/>
      <c r="G28" s="37"/>
      <c r="H28" s="39"/>
      <c r="I28" s="172" t="s">
        <v>84</v>
      </c>
      <c r="J28" s="172"/>
      <c r="K28" s="172"/>
      <c r="L28" s="172"/>
      <c r="M28" s="37"/>
    </row>
  </sheetData>
  <mergeCells count="30">
    <mergeCell ref="L7:L8"/>
    <mergeCell ref="B28:D28"/>
    <mergeCell ref="I28:L28"/>
    <mergeCell ref="B9:M9"/>
    <mergeCell ref="A14:A15"/>
    <mergeCell ref="B14:M14"/>
    <mergeCell ref="B15:M15"/>
    <mergeCell ref="A20:A21"/>
    <mergeCell ref="B20:M20"/>
    <mergeCell ref="B21:M21"/>
    <mergeCell ref="A23:A24"/>
    <mergeCell ref="B23:M23"/>
    <mergeCell ref="B24:M24"/>
    <mergeCell ref="B19:M19"/>
    <mergeCell ref="B1:M1"/>
    <mergeCell ref="B2:M2"/>
    <mergeCell ref="A4:M4"/>
    <mergeCell ref="C5:H5"/>
    <mergeCell ref="A6:A8"/>
    <mergeCell ref="B6:B8"/>
    <mergeCell ref="C6:C8"/>
    <mergeCell ref="D6:D8"/>
    <mergeCell ref="E6:G6"/>
    <mergeCell ref="H6:J6"/>
    <mergeCell ref="K6:L6"/>
    <mergeCell ref="M6:M8"/>
    <mergeCell ref="F7:G7"/>
    <mergeCell ref="H7:H8"/>
    <mergeCell ref="I7:J7"/>
    <mergeCell ref="K7:K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zoomScaleSheetLayoutView="100" workbookViewId="0">
      <selection activeCell="D15" sqref="D15"/>
    </sheetView>
  </sheetViews>
  <sheetFormatPr defaultRowHeight="15"/>
  <cols>
    <col min="1" max="1" width="17.140625" style="23" customWidth="1"/>
    <col min="2" max="2" width="52.7109375" style="23" customWidth="1"/>
    <col min="3" max="3" width="29.28515625" style="23" bestFit="1" customWidth="1"/>
    <col min="4" max="5" width="15.42578125" style="23" bestFit="1" customWidth="1"/>
    <col min="6" max="6" width="17.85546875" style="23" bestFit="1" customWidth="1"/>
    <col min="7" max="7" width="16.5703125" style="23" hidden="1" customWidth="1"/>
    <col min="8" max="8" width="20.5703125" style="23" customWidth="1"/>
    <col min="9" max="10" width="15.42578125" style="23" bestFit="1" customWidth="1"/>
    <col min="11" max="11" width="14" style="23" customWidth="1"/>
    <col min="12" max="256" width="9.140625" style="23"/>
    <col min="257" max="257" width="17.140625" style="23" customWidth="1"/>
    <col min="258" max="258" width="52.7109375" style="23" customWidth="1"/>
    <col min="259" max="259" width="29.28515625" style="23" bestFit="1" customWidth="1"/>
    <col min="260" max="261" width="15.42578125" style="23" bestFit="1" customWidth="1"/>
    <col min="262" max="262" width="17.85546875" style="23" bestFit="1" customWidth="1"/>
    <col min="263" max="264" width="16.5703125" style="23" bestFit="1" customWidth="1"/>
    <col min="265" max="266" width="15.42578125" style="23" bestFit="1" customWidth="1"/>
    <col min="267" max="267" width="14" style="23" customWidth="1"/>
    <col min="268" max="512" width="9.140625" style="23"/>
    <col min="513" max="513" width="17.140625" style="23" customWidth="1"/>
    <col min="514" max="514" width="52.7109375" style="23" customWidth="1"/>
    <col min="515" max="515" width="29.28515625" style="23" bestFit="1" customWidth="1"/>
    <col min="516" max="517" width="15.42578125" style="23" bestFit="1" customWidth="1"/>
    <col min="518" max="518" width="17.85546875" style="23" bestFit="1" customWidth="1"/>
    <col min="519" max="520" width="16.5703125" style="23" bestFit="1" customWidth="1"/>
    <col min="521" max="522" width="15.42578125" style="23" bestFit="1" customWidth="1"/>
    <col min="523" max="523" width="14" style="23" customWidth="1"/>
    <col min="524" max="768" width="9.140625" style="23"/>
    <col min="769" max="769" width="17.140625" style="23" customWidth="1"/>
    <col min="770" max="770" width="52.7109375" style="23" customWidth="1"/>
    <col min="771" max="771" width="29.28515625" style="23" bestFit="1" customWidth="1"/>
    <col min="772" max="773" width="15.42578125" style="23" bestFit="1" customWidth="1"/>
    <col min="774" max="774" width="17.85546875" style="23" bestFit="1" customWidth="1"/>
    <col min="775" max="776" width="16.5703125" style="23" bestFit="1" customWidth="1"/>
    <col min="777" max="778" width="15.42578125" style="23" bestFit="1" customWidth="1"/>
    <col min="779" max="779" width="14" style="23" customWidth="1"/>
    <col min="780" max="1024" width="9.140625" style="23"/>
    <col min="1025" max="1025" width="17.140625" style="23" customWidth="1"/>
    <col min="1026" max="1026" width="52.7109375" style="23" customWidth="1"/>
    <col min="1027" max="1027" width="29.28515625" style="23" bestFit="1" customWidth="1"/>
    <col min="1028" max="1029" width="15.42578125" style="23" bestFit="1" customWidth="1"/>
    <col min="1030" max="1030" width="17.85546875" style="23" bestFit="1" customWidth="1"/>
    <col min="1031" max="1032" width="16.5703125" style="23" bestFit="1" customWidth="1"/>
    <col min="1033" max="1034" width="15.42578125" style="23" bestFit="1" customWidth="1"/>
    <col min="1035" max="1035" width="14" style="23" customWidth="1"/>
    <col min="1036" max="1280" width="9.140625" style="23"/>
    <col min="1281" max="1281" width="17.140625" style="23" customWidth="1"/>
    <col min="1282" max="1282" width="52.7109375" style="23" customWidth="1"/>
    <col min="1283" max="1283" width="29.28515625" style="23" bestFit="1" customWidth="1"/>
    <col min="1284" max="1285" width="15.42578125" style="23" bestFit="1" customWidth="1"/>
    <col min="1286" max="1286" width="17.85546875" style="23" bestFit="1" customWidth="1"/>
    <col min="1287" max="1288" width="16.5703125" style="23" bestFit="1" customWidth="1"/>
    <col min="1289" max="1290" width="15.42578125" style="23" bestFit="1" customWidth="1"/>
    <col min="1291" max="1291" width="14" style="23" customWidth="1"/>
    <col min="1292" max="1536" width="9.140625" style="23"/>
    <col min="1537" max="1537" width="17.140625" style="23" customWidth="1"/>
    <col min="1538" max="1538" width="52.7109375" style="23" customWidth="1"/>
    <col min="1539" max="1539" width="29.28515625" style="23" bestFit="1" customWidth="1"/>
    <col min="1540" max="1541" width="15.42578125" style="23" bestFit="1" customWidth="1"/>
    <col min="1542" max="1542" width="17.85546875" style="23" bestFit="1" customWidth="1"/>
    <col min="1543" max="1544" width="16.5703125" style="23" bestFit="1" customWidth="1"/>
    <col min="1545" max="1546" width="15.42578125" style="23" bestFit="1" customWidth="1"/>
    <col min="1547" max="1547" width="14" style="23" customWidth="1"/>
    <col min="1548" max="1792" width="9.140625" style="23"/>
    <col min="1793" max="1793" width="17.140625" style="23" customWidth="1"/>
    <col min="1794" max="1794" width="52.7109375" style="23" customWidth="1"/>
    <col min="1795" max="1795" width="29.28515625" style="23" bestFit="1" customWidth="1"/>
    <col min="1796" max="1797" width="15.42578125" style="23" bestFit="1" customWidth="1"/>
    <col min="1798" max="1798" width="17.85546875" style="23" bestFit="1" customWidth="1"/>
    <col min="1799" max="1800" width="16.5703125" style="23" bestFit="1" customWidth="1"/>
    <col min="1801" max="1802" width="15.42578125" style="23" bestFit="1" customWidth="1"/>
    <col min="1803" max="1803" width="14" style="23" customWidth="1"/>
    <col min="1804" max="2048" width="9.140625" style="23"/>
    <col min="2049" max="2049" width="17.140625" style="23" customWidth="1"/>
    <col min="2050" max="2050" width="52.7109375" style="23" customWidth="1"/>
    <col min="2051" max="2051" width="29.28515625" style="23" bestFit="1" customWidth="1"/>
    <col min="2052" max="2053" width="15.42578125" style="23" bestFit="1" customWidth="1"/>
    <col min="2054" max="2054" width="17.85546875" style="23" bestFit="1" customWidth="1"/>
    <col min="2055" max="2056" width="16.5703125" style="23" bestFit="1" customWidth="1"/>
    <col min="2057" max="2058" width="15.42578125" style="23" bestFit="1" customWidth="1"/>
    <col min="2059" max="2059" width="14" style="23" customWidth="1"/>
    <col min="2060" max="2304" width="9.140625" style="23"/>
    <col min="2305" max="2305" width="17.140625" style="23" customWidth="1"/>
    <col min="2306" max="2306" width="52.7109375" style="23" customWidth="1"/>
    <col min="2307" max="2307" width="29.28515625" style="23" bestFit="1" customWidth="1"/>
    <col min="2308" max="2309" width="15.42578125" style="23" bestFit="1" customWidth="1"/>
    <col min="2310" max="2310" width="17.85546875" style="23" bestFit="1" customWidth="1"/>
    <col min="2311" max="2312" width="16.5703125" style="23" bestFit="1" customWidth="1"/>
    <col min="2313" max="2314" width="15.42578125" style="23" bestFit="1" customWidth="1"/>
    <col min="2315" max="2315" width="14" style="23" customWidth="1"/>
    <col min="2316" max="2560" width="9.140625" style="23"/>
    <col min="2561" max="2561" width="17.140625" style="23" customWidth="1"/>
    <col min="2562" max="2562" width="52.7109375" style="23" customWidth="1"/>
    <col min="2563" max="2563" width="29.28515625" style="23" bestFit="1" customWidth="1"/>
    <col min="2564" max="2565" width="15.42578125" style="23" bestFit="1" customWidth="1"/>
    <col min="2566" max="2566" width="17.85546875" style="23" bestFit="1" customWidth="1"/>
    <col min="2567" max="2568" width="16.5703125" style="23" bestFit="1" customWidth="1"/>
    <col min="2569" max="2570" width="15.42578125" style="23" bestFit="1" customWidth="1"/>
    <col min="2571" max="2571" width="14" style="23" customWidth="1"/>
    <col min="2572" max="2816" width="9.140625" style="23"/>
    <col min="2817" max="2817" width="17.140625" style="23" customWidth="1"/>
    <col min="2818" max="2818" width="52.7109375" style="23" customWidth="1"/>
    <col min="2819" max="2819" width="29.28515625" style="23" bestFit="1" customWidth="1"/>
    <col min="2820" max="2821" width="15.42578125" style="23" bestFit="1" customWidth="1"/>
    <col min="2822" max="2822" width="17.85546875" style="23" bestFit="1" customWidth="1"/>
    <col min="2823" max="2824" width="16.5703125" style="23" bestFit="1" customWidth="1"/>
    <col min="2825" max="2826" width="15.42578125" style="23" bestFit="1" customWidth="1"/>
    <col min="2827" max="2827" width="14" style="23" customWidth="1"/>
    <col min="2828" max="3072" width="9.140625" style="23"/>
    <col min="3073" max="3073" width="17.140625" style="23" customWidth="1"/>
    <col min="3074" max="3074" width="52.7109375" style="23" customWidth="1"/>
    <col min="3075" max="3075" width="29.28515625" style="23" bestFit="1" customWidth="1"/>
    <col min="3076" max="3077" width="15.42578125" style="23" bestFit="1" customWidth="1"/>
    <col min="3078" max="3078" width="17.85546875" style="23" bestFit="1" customWidth="1"/>
    <col min="3079" max="3080" width="16.5703125" style="23" bestFit="1" customWidth="1"/>
    <col min="3081" max="3082" width="15.42578125" style="23" bestFit="1" customWidth="1"/>
    <col min="3083" max="3083" width="14" style="23" customWidth="1"/>
    <col min="3084" max="3328" width="9.140625" style="23"/>
    <col min="3329" max="3329" width="17.140625" style="23" customWidth="1"/>
    <col min="3330" max="3330" width="52.7109375" style="23" customWidth="1"/>
    <col min="3331" max="3331" width="29.28515625" style="23" bestFit="1" customWidth="1"/>
    <col min="3332" max="3333" width="15.42578125" style="23" bestFit="1" customWidth="1"/>
    <col min="3334" max="3334" width="17.85546875" style="23" bestFit="1" customWidth="1"/>
    <col min="3335" max="3336" width="16.5703125" style="23" bestFit="1" customWidth="1"/>
    <col min="3337" max="3338" width="15.42578125" style="23" bestFit="1" customWidth="1"/>
    <col min="3339" max="3339" width="14" style="23" customWidth="1"/>
    <col min="3340" max="3584" width="9.140625" style="23"/>
    <col min="3585" max="3585" width="17.140625" style="23" customWidth="1"/>
    <col min="3586" max="3586" width="52.7109375" style="23" customWidth="1"/>
    <col min="3587" max="3587" width="29.28515625" style="23" bestFit="1" customWidth="1"/>
    <col min="3588" max="3589" width="15.42578125" style="23" bestFit="1" customWidth="1"/>
    <col min="3590" max="3590" width="17.85546875" style="23" bestFit="1" customWidth="1"/>
    <col min="3591" max="3592" width="16.5703125" style="23" bestFit="1" customWidth="1"/>
    <col min="3593" max="3594" width="15.42578125" style="23" bestFit="1" customWidth="1"/>
    <col min="3595" max="3595" width="14" style="23" customWidth="1"/>
    <col min="3596" max="3840" width="9.140625" style="23"/>
    <col min="3841" max="3841" width="17.140625" style="23" customWidth="1"/>
    <col min="3842" max="3842" width="52.7109375" style="23" customWidth="1"/>
    <col min="3843" max="3843" width="29.28515625" style="23" bestFit="1" customWidth="1"/>
    <col min="3844" max="3845" width="15.42578125" style="23" bestFit="1" customWidth="1"/>
    <col min="3846" max="3846" width="17.85546875" style="23" bestFit="1" customWidth="1"/>
    <col min="3847" max="3848" width="16.5703125" style="23" bestFit="1" customWidth="1"/>
    <col min="3849" max="3850" width="15.42578125" style="23" bestFit="1" customWidth="1"/>
    <col min="3851" max="3851" width="14" style="23" customWidth="1"/>
    <col min="3852" max="4096" width="9.140625" style="23"/>
    <col min="4097" max="4097" width="17.140625" style="23" customWidth="1"/>
    <col min="4098" max="4098" width="52.7109375" style="23" customWidth="1"/>
    <col min="4099" max="4099" width="29.28515625" style="23" bestFit="1" customWidth="1"/>
    <col min="4100" max="4101" width="15.42578125" style="23" bestFit="1" customWidth="1"/>
    <col min="4102" max="4102" width="17.85546875" style="23" bestFit="1" customWidth="1"/>
    <col min="4103" max="4104" width="16.5703125" style="23" bestFit="1" customWidth="1"/>
    <col min="4105" max="4106" width="15.42578125" style="23" bestFit="1" customWidth="1"/>
    <col min="4107" max="4107" width="14" style="23" customWidth="1"/>
    <col min="4108" max="4352" width="9.140625" style="23"/>
    <col min="4353" max="4353" width="17.140625" style="23" customWidth="1"/>
    <col min="4354" max="4354" width="52.7109375" style="23" customWidth="1"/>
    <col min="4355" max="4355" width="29.28515625" style="23" bestFit="1" customWidth="1"/>
    <col min="4356" max="4357" width="15.42578125" style="23" bestFit="1" customWidth="1"/>
    <col min="4358" max="4358" width="17.85546875" style="23" bestFit="1" customWidth="1"/>
    <col min="4359" max="4360" width="16.5703125" style="23" bestFit="1" customWidth="1"/>
    <col min="4361" max="4362" width="15.42578125" style="23" bestFit="1" customWidth="1"/>
    <col min="4363" max="4363" width="14" style="23" customWidth="1"/>
    <col min="4364" max="4608" width="9.140625" style="23"/>
    <col min="4609" max="4609" width="17.140625" style="23" customWidth="1"/>
    <col min="4610" max="4610" width="52.7109375" style="23" customWidth="1"/>
    <col min="4611" max="4611" width="29.28515625" style="23" bestFit="1" customWidth="1"/>
    <col min="4612" max="4613" width="15.42578125" style="23" bestFit="1" customWidth="1"/>
    <col min="4614" max="4614" width="17.85546875" style="23" bestFit="1" customWidth="1"/>
    <col min="4615" max="4616" width="16.5703125" style="23" bestFit="1" customWidth="1"/>
    <col min="4617" max="4618" width="15.42578125" style="23" bestFit="1" customWidth="1"/>
    <col min="4619" max="4619" width="14" style="23" customWidth="1"/>
    <col min="4620" max="4864" width="9.140625" style="23"/>
    <col min="4865" max="4865" width="17.140625" style="23" customWidth="1"/>
    <col min="4866" max="4866" width="52.7109375" style="23" customWidth="1"/>
    <col min="4867" max="4867" width="29.28515625" style="23" bestFit="1" customWidth="1"/>
    <col min="4868" max="4869" width="15.42578125" style="23" bestFit="1" customWidth="1"/>
    <col min="4870" max="4870" width="17.85546875" style="23" bestFit="1" customWidth="1"/>
    <col min="4871" max="4872" width="16.5703125" style="23" bestFit="1" customWidth="1"/>
    <col min="4873" max="4874" width="15.42578125" style="23" bestFit="1" customWidth="1"/>
    <col min="4875" max="4875" width="14" style="23" customWidth="1"/>
    <col min="4876" max="5120" width="9.140625" style="23"/>
    <col min="5121" max="5121" width="17.140625" style="23" customWidth="1"/>
    <col min="5122" max="5122" width="52.7109375" style="23" customWidth="1"/>
    <col min="5123" max="5123" width="29.28515625" style="23" bestFit="1" customWidth="1"/>
    <col min="5124" max="5125" width="15.42578125" style="23" bestFit="1" customWidth="1"/>
    <col min="5126" max="5126" width="17.85546875" style="23" bestFit="1" customWidth="1"/>
    <col min="5127" max="5128" width="16.5703125" style="23" bestFit="1" customWidth="1"/>
    <col min="5129" max="5130" width="15.42578125" style="23" bestFit="1" customWidth="1"/>
    <col min="5131" max="5131" width="14" style="23" customWidth="1"/>
    <col min="5132" max="5376" width="9.140625" style="23"/>
    <col min="5377" max="5377" width="17.140625" style="23" customWidth="1"/>
    <col min="5378" max="5378" width="52.7109375" style="23" customWidth="1"/>
    <col min="5379" max="5379" width="29.28515625" style="23" bestFit="1" customWidth="1"/>
    <col min="5380" max="5381" width="15.42578125" style="23" bestFit="1" customWidth="1"/>
    <col min="5382" max="5382" width="17.85546875" style="23" bestFit="1" customWidth="1"/>
    <col min="5383" max="5384" width="16.5703125" style="23" bestFit="1" customWidth="1"/>
    <col min="5385" max="5386" width="15.42578125" style="23" bestFit="1" customWidth="1"/>
    <col min="5387" max="5387" width="14" style="23" customWidth="1"/>
    <col min="5388" max="5632" width="9.140625" style="23"/>
    <col min="5633" max="5633" width="17.140625" style="23" customWidth="1"/>
    <col min="5634" max="5634" width="52.7109375" style="23" customWidth="1"/>
    <col min="5635" max="5635" width="29.28515625" style="23" bestFit="1" customWidth="1"/>
    <col min="5636" max="5637" width="15.42578125" style="23" bestFit="1" customWidth="1"/>
    <col min="5638" max="5638" width="17.85546875" style="23" bestFit="1" customWidth="1"/>
    <col min="5639" max="5640" width="16.5703125" style="23" bestFit="1" customWidth="1"/>
    <col min="5641" max="5642" width="15.42578125" style="23" bestFit="1" customWidth="1"/>
    <col min="5643" max="5643" width="14" style="23" customWidth="1"/>
    <col min="5644" max="5888" width="9.140625" style="23"/>
    <col min="5889" max="5889" width="17.140625" style="23" customWidth="1"/>
    <col min="5890" max="5890" width="52.7109375" style="23" customWidth="1"/>
    <col min="5891" max="5891" width="29.28515625" style="23" bestFit="1" customWidth="1"/>
    <col min="5892" max="5893" width="15.42578125" style="23" bestFit="1" customWidth="1"/>
    <col min="5894" max="5894" width="17.85546875" style="23" bestFit="1" customWidth="1"/>
    <col min="5895" max="5896" width="16.5703125" style="23" bestFit="1" customWidth="1"/>
    <col min="5897" max="5898" width="15.42578125" style="23" bestFit="1" customWidth="1"/>
    <col min="5899" max="5899" width="14" style="23" customWidth="1"/>
    <col min="5900" max="6144" width="9.140625" style="23"/>
    <col min="6145" max="6145" width="17.140625" style="23" customWidth="1"/>
    <col min="6146" max="6146" width="52.7109375" style="23" customWidth="1"/>
    <col min="6147" max="6147" width="29.28515625" style="23" bestFit="1" customWidth="1"/>
    <col min="6148" max="6149" width="15.42578125" style="23" bestFit="1" customWidth="1"/>
    <col min="6150" max="6150" width="17.85546875" style="23" bestFit="1" customWidth="1"/>
    <col min="6151" max="6152" width="16.5703125" style="23" bestFit="1" customWidth="1"/>
    <col min="6153" max="6154" width="15.42578125" style="23" bestFit="1" customWidth="1"/>
    <col min="6155" max="6155" width="14" style="23" customWidth="1"/>
    <col min="6156" max="6400" width="9.140625" style="23"/>
    <col min="6401" max="6401" width="17.140625" style="23" customWidth="1"/>
    <col min="6402" max="6402" width="52.7109375" style="23" customWidth="1"/>
    <col min="6403" max="6403" width="29.28515625" style="23" bestFit="1" customWidth="1"/>
    <col min="6404" max="6405" width="15.42578125" style="23" bestFit="1" customWidth="1"/>
    <col min="6406" max="6406" width="17.85546875" style="23" bestFit="1" customWidth="1"/>
    <col min="6407" max="6408" width="16.5703125" style="23" bestFit="1" customWidth="1"/>
    <col min="6409" max="6410" width="15.42578125" style="23" bestFit="1" customWidth="1"/>
    <col min="6411" max="6411" width="14" style="23" customWidth="1"/>
    <col min="6412" max="6656" width="9.140625" style="23"/>
    <col min="6657" max="6657" width="17.140625" style="23" customWidth="1"/>
    <col min="6658" max="6658" width="52.7109375" style="23" customWidth="1"/>
    <col min="6659" max="6659" width="29.28515625" style="23" bestFit="1" customWidth="1"/>
    <col min="6660" max="6661" width="15.42578125" style="23" bestFit="1" customWidth="1"/>
    <col min="6662" max="6662" width="17.85546875" style="23" bestFit="1" customWidth="1"/>
    <col min="6663" max="6664" width="16.5703125" style="23" bestFit="1" customWidth="1"/>
    <col min="6665" max="6666" width="15.42578125" style="23" bestFit="1" customWidth="1"/>
    <col min="6667" max="6667" width="14" style="23" customWidth="1"/>
    <col min="6668" max="6912" width="9.140625" style="23"/>
    <col min="6913" max="6913" width="17.140625" style="23" customWidth="1"/>
    <col min="6914" max="6914" width="52.7109375" style="23" customWidth="1"/>
    <col min="6915" max="6915" width="29.28515625" style="23" bestFit="1" customWidth="1"/>
    <col min="6916" max="6917" width="15.42578125" style="23" bestFit="1" customWidth="1"/>
    <col min="6918" max="6918" width="17.85546875" style="23" bestFit="1" customWidth="1"/>
    <col min="6919" max="6920" width="16.5703125" style="23" bestFit="1" customWidth="1"/>
    <col min="6921" max="6922" width="15.42578125" style="23" bestFit="1" customWidth="1"/>
    <col min="6923" max="6923" width="14" style="23" customWidth="1"/>
    <col min="6924" max="7168" width="9.140625" style="23"/>
    <col min="7169" max="7169" width="17.140625" style="23" customWidth="1"/>
    <col min="7170" max="7170" width="52.7109375" style="23" customWidth="1"/>
    <col min="7171" max="7171" width="29.28515625" style="23" bestFit="1" customWidth="1"/>
    <col min="7172" max="7173" width="15.42578125" style="23" bestFit="1" customWidth="1"/>
    <col min="7174" max="7174" width="17.85546875" style="23" bestFit="1" customWidth="1"/>
    <col min="7175" max="7176" width="16.5703125" style="23" bestFit="1" customWidth="1"/>
    <col min="7177" max="7178" width="15.42578125" style="23" bestFit="1" customWidth="1"/>
    <col min="7179" max="7179" width="14" style="23" customWidth="1"/>
    <col min="7180" max="7424" width="9.140625" style="23"/>
    <col min="7425" max="7425" width="17.140625" style="23" customWidth="1"/>
    <col min="7426" max="7426" width="52.7109375" style="23" customWidth="1"/>
    <col min="7427" max="7427" width="29.28515625" style="23" bestFit="1" customWidth="1"/>
    <col min="7428" max="7429" width="15.42578125" style="23" bestFit="1" customWidth="1"/>
    <col min="7430" max="7430" width="17.85546875" style="23" bestFit="1" customWidth="1"/>
    <col min="7431" max="7432" width="16.5703125" style="23" bestFit="1" customWidth="1"/>
    <col min="7433" max="7434" width="15.42578125" style="23" bestFit="1" customWidth="1"/>
    <col min="7435" max="7435" width="14" style="23" customWidth="1"/>
    <col min="7436" max="7680" width="9.140625" style="23"/>
    <col min="7681" max="7681" width="17.140625" style="23" customWidth="1"/>
    <col min="7682" max="7682" width="52.7109375" style="23" customWidth="1"/>
    <col min="7683" max="7683" width="29.28515625" style="23" bestFit="1" customWidth="1"/>
    <col min="7684" max="7685" width="15.42578125" style="23" bestFit="1" customWidth="1"/>
    <col min="7686" max="7686" width="17.85546875" style="23" bestFit="1" customWidth="1"/>
    <col min="7687" max="7688" width="16.5703125" style="23" bestFit="1" customWidth="1"/>
    <col min="7689" max="7690" width="15.42578125" style="23" bestFit="1" customWidth="1"/>
    <col min="7691" max="7691" width="14" style="23" customWidth="1"/>
    <col min="7692" max="7936" width="9.140625" style="23"/>
    <col min="7937" max="7937" width="17.140625" style="23" customWidth="1"/>
    <col min="7938" max="7938" width="52.7109375" style="23" customWidth="1"/>
    <col min="7939" max="7939" width="29.28515625" style="23" bestFit="1" customWidth="1"/>
    <col min="7940" max="7941" width="15.42578125" style="23" bestFit="1" customWidth="1"/>
    <col min="7942" max="7942" width="17.85546875" style="23" bestFit="1" customWidth="1"/>
    <col min="7943" max="7944" width="16.5703125" style="23" bestFit="1" customWidth="1"/>
    <col min="7945" max="7946" width="15.42578125" style="23" bestFit="1" customWidth="1"/>
    <col min="7947" max="7947" width="14" style="23" customWidth="1"/>
    <col min="7948" max="8192" width="9.140625" style="23"/>
    <col min="8193" max="8193" width="17.140625" style="23" customWidth="1"/>
    <col min="8194" max="8194" width="52.7109375" style="23" customWidth="1"/>
    <col min="8195" max="8195" width="29.28515625" style="23" bestFit="1" customWidth="1"/>
    <col min="8196" max="8197" width="15.42578125" style="23" bestFit="1" customWidth="1"/>
    <col min="8198" max="8198" width="17.85546875" style="23" bestFit="1" customWidth="1"/>
    <col min="8199" max="8200" width="16.5703125" style="23" bestFit="1" customWidth="1"/>
    <col min="8201" max="8202" width="15.42578125" style="23" bestFit="1" customWidth="1"/>
    <col min="8203" max="8203" width="14" style="23" customWidth="1"/>
    <col min="8204" max="8448" width="9.140625" style="23"/>
    <col min="8449" max="8449" width="17.140625" style="23" customWidth="1"/>
    <col min="8450" max="8450" width="52.7109375" style="23" customWidth="1"/>
    <col min="8451" max="8451" width="29.28515625" style="23" bestFit="1" customWidth="1"/>
    <col min="8452" max="8453" width="15.42578125" style="23" bestFit="1" customWidth="1"/>
    <col min="8454" max="8454" width="17.85546875" style="23" bestFit="1" customWidth="1"/>
    <col min="8455" max="8456" width="16.5703125" style="23" bestFit="1" customWidth="1"/>
    <col min="8457" max="8458" width="15.42578125" style="23" bestFit="1" customWidth="1"/>
    <col min="8459" max="8459" width="14" style="23" customWidth="1"/>
    <col min="8460" max="8704" width="9.140625" style="23"/>
    <col min="8705" max="8705" width="17.140625" style="23" customWidth="1"/>
    <col min="8706" max="8706" width="52.7109375" style="23" customWidth="1"/>
    <col min="8707" max="8707" width="29.28515625" style="23" bestFit="1" customWidth="1"/>
    <col min="8708" max="8709" width="15.42578125" style="23" bestFit="1" customWidth="1"/>
    <col min="8710" max="8710" width="17.85546875" style="23" bestFit="1" customWidth="1"/>
    <col min="8711" max="8712" width="16.5703125" style="23" bestFit="1" customWidth="1"/>
    <col min="8713" max="8714" width="15.42578125" style="23" bestFit="1" customWidth="1"/>
    <col min="8715" max="8715" width="14" style="23" customWidth="1"/>
    <col min="8716" max="8960" width="9.140625" style="23"/>
    <col min="8961" max="8961" width="17.140625" style="23" customWidth="1"/>
    <col min="8962" max="8962" width="52.7109375" style="23" customWidth="1"/>
    <col min="8963" max="8963" width="29.28515625" style="23" bestFit="1" customWidth="1"/>
    <col min="8964" max="8965" width="15.42578125" style="23" bestFit="1" customWidth="1"/>
    <col min="8966" max="8966" width="17.85546875" style="23" bestFit="1" customWidth="1"/>
    <col min="8967" max="8968" width="16.5703125" style="23" bestFit="1" customWidth="1"/>
    <col min="8969" max="8970" width="15.42578125" style="23" bestFit="1" customWidth="1"/>
    <col min="8971" max="8971" width="14" style="23" customWidth="1"/>
    <col min="8972" max="9216" width="9.140625" style="23"/>
    <col min="9217" max="9217" width="17.140625" style="23" customWidth="1"/>
    <col min="9218" max="9218" width="52.7109375" style="23" customWidth="1"/>
    <col min="9219" max="9219" width="29.28515625" style="23" bestFit="1" customWidth="1"/>
    <col min="9220" max="9221" width="15.42578125" style="23" bestFit="1" customWidth="1"/>
    <col min="9222" max="9222" width="17.85546875" style="23" bestFit="1" customWidth="1"/>
    <col min="9223" max="9224" width="16.5703125" style="23" bestFit="1" customWidth="1"/>
    <col min="9225" max="9226" width="15.42578125" style="23" bestFit="1" customWidth="1"/>
    <col min="9227" max="9227" width="14" style="23" customWidth="1"/>
    <col min="9228" max="9472" width="9.140625" style="23"/>
    <col min="9473" max="9473" width="17.140625" style="23" customWidth="1"/>
    <col min="9474" max="9474" width="52.7109375" style="23" customWidth="1"/>
    <col min="9475" max="9475" width="29.28515625" style="23" bestFit="1" customWidth="1"/>
    <col min="9476" max="9477" width="15.42578125" style="23" bestFit="1" customWidth="1"/>
    <col min="9478" max="9478" width="17.85546875" style="23" bestFit="1" customWidth="1"/>
    <col min="9479" max="9480" width="16.5703125" style="23" bestFit="1" customWidth="1"/>
    <col min="9481" max="9482" width="15.42578125" style="23" bestFit="1" customWidth="1"/>
    <col min="9483" max="9483" width="14" style="23" customWidth="1"/>
    <col min="9484" max="9728" width="9.140625" style="23"/>
    <col min="9729" max="9729" width="17.140625" style="23" customWidth="1"/>
    <col min="9730" max="9730" width="52.7109375" style="23" customWidth="1"/>
    <col min="9731" max="9731" width="29.28515625" style="23" bestFit="1" customWidth="1"/>
    <col min="9732" max="9733" width="15.42578125" style="23" bestFit="1" customWidth="1"/>
    <col min="9734" max="9734" width="17.85546875" style="23" bestFit="1" customWidth="1"/>
    <col min="9735" max="9736" width="16.5703125" style="23" bestFit="1" customWidth="1"/>
    <col min="9737" max="9738" width="15.42578125" style="23" bestFit="1" customWidth="1"/>
    <col min="9739" max="9739" width="14" style="23" customWidth="1"/>
    <col min="9740" max="9984" width="9.140625" style="23"/>
    <col min="9985" max="9985" width="17.140625" style="23" customWidth="1"/>
    <col min="9986" max="9986" width="52.7109375" style="23" customWidth="1"/>
    <col min="9987" max="9987" width="29.28515625" style="23" bestFit="1" customWidth="1"/>
    <col min="9988" max="9989" width="15.42578125" style="23" bestFit="1" customWidth="1"/>
    <col min="9990" max="9990" width="17.85546875" style="23" bestFit="1" customWidth="1"/>
    <col min="9991" max="9992" width="16.5703125" style="23" bestFit="1" customWidth="1"/>
    <col min="9993" max="9994" width="15.42578125" style="23" bestFit="1" customWidth="1"/>
    <col min="9995" max="9995" width="14" style="23" customWidth="1"/>
    <col min="9996" max="10240" width="9.140625" style="23"/>
    <col min="10241" max="10241" width="17.140625" style="23" customWidth="1"/>
    <col min="10242" max="10242" width="52.7109375" style="23" customWidth="1"/>
    <col min="10243" max="10243" width="29.28515625" style="23" bestFit="1" customWidth="1"/>
    <col min="10244" max="10245" width="15.42578125" style="23" bestFit="1" customWidth="1"/>
    <col min="10246" max="10246" width="17.85546875" style="23" bestFit="1" customWidth="1"/>
    <col min="10247" max="10248" width="16.5703125" style="23" bestFit="1" customWidth="1"/>
    <col min="10249" max="10250" width="15.42578125" style="23" bestFit="1" customWidth="1"/>
    <col min="10251" max="10251" width="14" style="23" customWidth="1"/>
    <col min="10252" max="10496" width="9.140625" style="23"/>
    <col min="10497" max="10497" width="17.140625" style="23" customWidth="1"/>
    <col min="10498" max="10498" width="52.7109375" style="23" customWidth="1"/>
    <col min="10499" max="10499" width="29.28515625" style="23" bestFit="1" customWidth="1"/>
    <col min="10500" max="10501" width="15.42578125" style="23" bestFit="1" customWidth="1"/>
    <col min="10502" max="10502" width="17.85546875" style="23" bestFit="1" customWidth="1"/>
    <col min="10503" max="10504" width="16.5703125" style="23" bestFit="1" customWidth="1"/>
    <col min="10505" max="10506" width="15.42578125" style="23" bestFit="1" customWidth="1"/>
    <col min="10507" max="10507" width="14" style="23" customWidth="1"/>
    <col min="10508" max="10752" width="9.140625" style="23"/>
    <col min="10753" max="10753" width="17.140625" style="23" customWidth="1"/>
    <col min="10754" max="10754" width="52.7109375" style="23" customWidth="1"/>
    <col min="10755" max="10755" width="29.28515625" style="23" bestFit="1" customWidth="1"/>
    <col min="10756" max="10757" width="15.42578125" style="23" bestFit="1" customWidth="1"/>
    <col min="10758" max="10758" width="17.85546875" style="23" bestFit="1" customWidth="1"/>
    <col min="10759" max="10760" width="16.5703125" style="23" bestFit="1" customWidth="1"/>
    <col min="10761" max="10762" width="15.42578125" style="23" bestFit="1" customWidth="1"/>
    <col min="10763" max="10763" width="14" style="23" customWidth="1"/>
    <col min="10764" max="11008" width="9.140625" style="23"/>
    <col min="11009" max="11009" width="17.140625" style="23" customWidth="1"/>
    <col min="11010" max="11010" width="52.7109375" style="23" customWidth="1"/>
    <col min="11011" max="11011" width="29.28515625" style="23" bestFit="1" customWidth="1"/>
    <col min="11012" max="11013" width="15.42578125" style="23" bestFit="1" customWidth="1"/>
    <col min="11014" max="11014" width="17.85546875" style="23" bestFit="1" customWidth="1"/>
    <col min="11015" max="11016" width="16.5703125" style="23" bestFit="1" customWidth="1"/>
    <col min="11017" max="11018" width="15.42578125" style="23" bestFit="1" customWidth="1"/>
    <col min="11019" max="11019" width="14" style="23" customWidth="1"/>
    <col min="11020" max="11264" width="9.140625" style="23"/>
    <col min="11265" max="11265" width="17.140625" style="23" customWidth="1"/>
    <col min="11266" max="11266" width="52.7109375" style="23" customWidth="1"/>
    <col min="11267" max="11267" width="29.28515625" style="23" bestFit="1" customWidth="1"/>
    <col min="11268" max="11269" width="15.42578125" style="23" bestFit="1" customWidth="1"/>
    <col min="11270" max="11270" width="17.85546875" style="23" bestFit="1" customWidth="1"/>
    <col min="11271" max="11272" width="16.5703125" style="23" bestFit="1" customWidth="1"/>
    <col min="11273" max="11274" width="15.42578125" style="23" bestFit="1" customWidth="1"/>
    <col min="11275" max="11275" width="14" style="23" customWidth="1"/>
    <col min="11276" max="11520" width="9.140625" style="23"/>
    <col min="11521" max="11521" width="17.140625" style="23" customWidth="1"/>
    <col min="11522" max="11522" width="52.7109375" style="23" customWidth="1"/>
    <col min="11523" max="11523" width="29.28515625" style="23" bestFit="1" customWidth="1"/>
    <col min="11524" max="11525" width="15.42578125" style="23" bestFit="1" customWidth="1"/>
    <col min="11526" max="11526" width="17.85546875" style="23" bestFit="1" customWidth="1"/>
    <col min="11527" max="11528" width="16.5703125" style="23" bestFit="1" customWidth="1"/>
    <col min="11529" max="11530" width="15.42578125" style="23" bestFit="1" customWidth="1"/>
    <col min="11531" max="11531" width="14" style="23" customWidth="1"/>
    <col min="11532" max="11776" width="9.140625" style="23"/>
    <col min="11777" max="11777" width="17.140625" style="23" customWidth="1"/>
    <col min="11778" max="11778" width="52.7109375" style="23" customWidth="1"/>
    <col min="11779" max="11779" width="29.28515625" style="23" bestFit="1" customWidth="1"/>
    <col min="11780" max="11781" width="15.42578125" style="23" bestFit="1" customWidth="1"/>
    <col min="11782" max="11782" width="17.85546875" style="23" bestFit="1" customWidth="1"/>
    <col min="11783" max="11784" width="16.5703125" style="23" bestFit="1" customWidth="1"/>
    <col min="11785" max="11786" width="15.42578125" style="23" bestFit="1" customWidth="1"/>
    <col min="11787" max="11787" width="14" style="23" customWidth="1"/>
    <col min="11788" max="12032" width="9.140625" style="23"/>
    <col min="12033" max="12033" width="17.140625" style="23" customWidth="1"/>
    <col min="12034" max="12034" width="52.7109375" style="23" customWidth="1"/>
    <col min="12035" max="12035" width="29.28515625" style="23" bestFit="1" customWidth="1"/>
    <col min="12036" max="12037" width="15.42578125" style="23" bestFit="1" customWidth="1"/>
    <col min="12038" max="12038" width="17.85546875" style="23" bestFit="1" customWidth="1"/>
    <col min="12039" max="12040" width="16.5703125" style="23" bestFit="1" customWidth="1"/>
    <col min="12041" max="12042" width="15.42578125" style="23" bestFit="1" customWidth="1"/>
    <col min="12043" max="12043" width="14" style="23" customWidth="1"/>
    <col min="12044" max="12288" width="9.140625" style="23"/>
    <col min="12289" max="12289" width="17.140625" style="23" customWidth="1"/>
    <col min="12290" max="12290" width="52.7109375" style="23" customWidth="1"/>
    <col min="12291" max="12291" width="29.28515625" style="23" bestFit="1" customWidth="1"/>
    <col min="12292" max="12293" width="15.42578125" style="23" bestFit="1" customWidth="1"/>
    <col min="12294" max="12294" width="17.85546875" style="23" bestFit="1" customWidth="1"/>
    <col min="12295" max="12296" width="16.5703125" style="23" bestFit="1" customWidth="1"/>
    <col min="12297" max="12298" width="15.42578125" style="23" bestFit="1" customWidth="1"/>
    <col min="12299" max="12299" width="14" style="23" customWidth="1"/>
    <col min="12300" max="12544" width="9.140625" style="23"/>
    <col min="12545" max="12545" width="17.140625" style="23" customWidth="1"/>
    <col min="12546" max="12546" width="52.7109375" style="23" customWidth="1"/>
    <col min="12547" max="12547" width="29.28515625" style="23" bestFit="1" customWidth="1"/>
    <col min="12548" max="12549" width="15.42578125" style="23" bestFit="1" customWidth="1"/>
    <col min="12550" max="12550" width="17.85546875" style="23" bestFit="1" customWidth="1"/>
    <col min="12551" max="12552" width="16.5703125" style="23" bestFit="1" customWidth="1"/>
    <col min="12553" max="12554" width="15.42578125" style="23" bestFit="1" customWidth="1"/>
    <col min="12555" max="12555" width="14" style="23" customWidth="1"/>
    <col min="12556" max="12800" width="9.140625" style="23"/>
    <col min="12801" max="12801" width="17.140625" style="23" customWidth="1"/>
    <col min="12802" max="12802" width="52.7109375" style="23" customWidth="1"/>
    <col min="12803" max="12803" width="29.28515625" style="23" bestFit="1" customWidth="1"/>
    <col min="12804" max="12805" width="15.42578125" style="23" bestFit="1" customWidth="1"/>
    <col min="12806" max="12806" width="17.85546875" style="23" bestFit="1" customWidth="1"/>
    <col min="12807" max="12808" width="16.5703125" style="23" bestFit="1" customWidth="1"/>
    <col min="12809" max="12810" width="15.42578125" style="23" bestFit="1" customWidth="1"/>
    <col min="12811" max="12811" width="14" style="23" customWidth="1"/>
    <col min="12812" max="13056" width="9.140625" style="23"/>
    <col min="13057" max="13057" width="17.140625" style="23" customWidth="1"/>
    <col min="13058" max="13058" width="52.7109375" style="23" customWidth="1"/>
    <col min="13059" max="13059" width="29.28515625" style="23" bestFit="1" customWidth="1"/>
    <col min="13060" max="13061" width="15.42578125" style="23" bestFit="1" customWidth="1"/>
    <col min="13062" max="13062" width="17.85546875" style="23" bestFit="1" customWidth="1"/>
    <col min="13063" max="13064" width="16.5703125" style="23" bestFit="1" customWidth="1"/>
    <col min="13065" max="13066" width="15.42578125" style="23" bestFit="1" customWidth="1"/>
    <col min="13067" max="13067" width="14" style="23" customWidth="1"/>
    <col min="13068" max="13312" width="9.140625" style="23"/>
    <col min="13313" max="13313" width="17.140625" style="23" customWidth="1"/>
    <col min="13314" max="13314" width="52.7109375" style="23" customWidth="1"/>
    <col min="13315" max="13315" width="29.28515625" style="23" bestFit="1" customWidth="1"/>
    <col min="13316" max="13317" width="15.42578125" style="23" bestFit="1" customWidth="1"/>
    <col min="13318" max="13318" width="17.85546875" style="23" bestFit="1" customWidth="1"/>
    <col min="13319" max="13320" width="16.5703125" style="23" bestFit="1" customWidth="1"/>
    <col min="13321" max="13322" width="15.42578125" style="23" bestFit="1" customWidth="1"/>
    <col min="13323" max="13323" width="14" style="23" customWidth="1"/>
    <col min="13324" max="13568" width="9.140625" style="23"/>
    <col min="13569" max="13569" width="17.140625" style="23" customWidth="1"/>
    <col min="13570" max="13570" width="52.7109375" style="23" customWidth="1"/>
    <col min="13571" max="13571" width="29.28515625" style="23" bestFit="1" customWidth="1"/>
    <col min="13572" max="13573" width="15.42578125" style="23" bestFit="1" customWidth="1"/>
    <col min="13574" max="13574" width="17.85546875" style="23" bestFit="1" customWidth="1"/>
    <col min="13575" max="13576" width="16.5703125" style="23" bestFit="1" customWidth="1"/>
    <col min="13577" max="13578" width="15.42578125" style="23" bestFit="1" customWidth="1"/>
    <col min="13579" max="13579" width="14" style="23" customWidth="1"/>
    <col min="13580" max="13824" width="9.140625" style="23"/>
    <col min="13825" max="13825" width="17.140625" style="23" customWidth="1"/>
    <col min="13826" max="13826" width="52.7109375" style="23" customWidth="1"/>
    <col min="13827" max="13827" width="29.28515625" style="23" bestFit="1" customWidth="1"/>
    <col min="13828" max="13829" width="15.42578125" style="23" bestFit="1" customWidth="1"/>
    <col min="13830" max="13830" width="17.85546875" style="23" bestFit="1" customWidth="1"/>
    <col min="13831" max="13832" width="16.5703125" style="23" bestFit="1" customWidth="1"/>
    <col min="13833" max="13834" width="15.42578125" style="23" bestFit="1" customWidth="1"/>
    <col min="13835" max="13835" width="14" style="23" customWidth="1"/>
    <col min="13836" max="14080" width="9.140625" style="23"/>
    <col min="14081" max="14081" width="17.140625" style="23" customWidth="1"/>
    <col min="14082" max="14082" width="52.7109375" style="23" customWidth="1"/>
    <col min="14083" max="14083" width="29.28515625" style="23" bestFit="1" customWidth="1"/>
    <col min="14084" max="14085" width="15.42578125" style="23" bestFit="1" customWidth="1"/>
    <col min="14086" max="14086" width="17.85546875" style="23" bestFit="1" customWidth="1"/>
    <col min="14087" max="14088" width="16.5703125" style="23" bestFit="1" customWidth="1"/>
    <col min="14089" max="14090" width="15.42578125" style="23" bestFit="1" customWidth="1"/>
    <col min="14091" max="14091" width="14" style="23" customWidth="1"/>
    <col min="14092" max="14336" width="9.140625" style="23"/>
    <col min="14337" max="14337" width="17.140625" style="23" customWidth="1"/>
    <col min="14338" max="14338" width="52.7109375" style="23" customWidth="1"/>
    <col min="14339" max="14339" width="29.28515625" style="23" bestFit="1" customWidth="1"/>
    <col min="14340" max="14341" width="15.42578125" style="23" bestFit="1" customWidth="1"/>
    <col min="14342" max="14342" width="17.85546875" style="23" bestFit="1" customWidth="1"/>
    <col min="14343" max="14344" width="16.5703125" style="23" bestFit="1" customWidth="1"/>
    <col min="14345" max="14346" width="15.42578125" style="23" bestFit="1" customWidth="1"/>
    <col min="14347" max="14347" width="14" style="23" customWidth="1"/>
    <col min="14348" max="14592" width="9.140625" style="23"/>
    <col min="14593" max="14593" width="17.140625" style="23" customWidth="1"/>
    <col min="14594" max="14594" width="52.7109375" style="23" customWidth="1"/>
    <col min="14595" max="14595" width="29.28515625" style="23" bestFit="1" customWidth="1"/>
    <col min="14596" max="14597" width="15.42578125" style="23" bestFit="1" customWidth="1"/>
    <col min="14598" max="14598" width="17.85546875" style="23" bestFit="1" customWidth="1"/>
    <col min="14599" max="14600" width="16.5703125" style="23" bestFit="1" customWidth="1"/>
    <col min="14601" max="14602" width="15.42578125" style="23" bestFit="1" customWidth="1"/>
    <col min="14603" max="14603" width="14" style="23" customWidth="1"/>
    <col min="14604" max="14848" width="9.140625" style="23"/>
    <col min="14849" max="14849" width="17.140625" style="23" customWidth="1"/>
    <col min="14850" max="14850" width="52.7109375" style="23" customWidth="1"/>
    <col min="14851" max="14851" width="29.28515625" style="23" bestFit="1" customWidth="1"/>
    <col min="14852" max="14853" width="15.42578125" style="23" bestFit="1" customWidth="1"/>
    <col min="14854" max="14854" width="17.85546875" style="23" bestFit="1" customWidth="1"/>
    <col min="14855" max="14856" width="16.5703125" style="23" bestFit="1" customWidth="1"/>
    <col min="14857" max="14858" width="15.42578125" style="23" bestFit="1" customWidth="1"/>
    <col min="14859" max="14859" width="14" style="23" customWidth="1"/>
    <col min="14860" max="15104" width="9.140625" style="23"/>
    <col min="15105" max="15105" width="17.140625" style="23" customWidth="1"/>
    <col min="15106" max="15106" width="52.7109375" style="23" customWidth="1"/>
    <col min="15107" max="15107" width="29.28515625" style="23" bestFit="1" customWidth="1"/>
    <col min="15108" max="15109" width="15.42578125" style="23" bestFit="1" customWidth="1"/>
    <col min="15110" max="15110" width="17.85546875" style="23" bestFit="1" customWidth="1"/>
    <col min="15111" max="15112" width="16.5703125" style="23" bestFit="1" customWidth="1"/>
    <col min="15113" max="15114" width="15.42578125" style="23" bestFit="1" customWidth="1"/>
    <col min="15115" max="15115" width="14" style="23" customWidth="1"/>
    <col min="15116" max="15360" width="9.140625" style="23"/>
    <col min="15361" max="15361" width="17.140625" style="23" customWidth="1"/>
    <col min="15362" max="15362" width="52.7109375" style="23" customWidth="1"/>
    <col min="15363" max="15363" width="29.28515625" style="23" bestFit="1" customWidth="1"/>
    <col min="15364" max="15365" width="15.42578125" style="23" bestFit="1" customWidth="1"/>
    <col min="15366" max="15366" width="17.85546875" style="23" bestFit="1" customWidth="1"/>
    <col min="15367" max="15368" width="16.5703125" style="23" bestFit="1" customWidth="1"/>
    <col min="15369" max="15370" width="15.42578125" style="23" bestFit="1" customWidth="1"/>
    <col min="15371" max="15371" width="14" style="23" customWidth="1"/>
    <col min="15372" max="15616" width="9.140625" style="23"/>
    <col min="15617" max="15617" width="17.140625" style="23" customWidth="1"/>
    <col min="15618" max="15618" width="52.7109375" style="23" customWidth="1"/>
    <col min="15619" max="15619" width="29.28515625" style="23" bestFit="1" customWidth="1"/>
    <col min="15620" max="15621" width="15.42578125" style="23" bestFit="1" customWidth="1"/>
    <col min="15622" max="15622" width="17.85546875" style="23" bestFit="1" customWidth="1"/>
    <col min="15623" max="15624" width="16.5703125" style="23" bestFit="1" customWidth="1"/>
    <col min="15625" max="15626" width="15.42578125" style="23" bestFit="1" customWidth="1"/>
    <col min="15627" max="15627" width="14" style="23" customWidth="1"/>
    <col min="15628" max="15872" width="9.140625" style="23"/>
    <col min="15873" max="15873" width="17.140625" style="23" customWidth="1"/>
    <col min="15874" max="15874" width="52.7109375" style="23" customWidth="1"/>
    <col min="15875" max="15875" width="29.28515625" style="23" bestFit="1" customWidth="1"/>
    <col min="15876" max="15877" width="15.42578125" style="23" bestFit="1" customWidth="1"/>
    <col min="15878" max="15878" width="17.85546875" style="23" bestFit="1" customWidth="1"/>
    <col min="15879" max="15880" width="16.5703125" style="23" bestFit="1" customWidth="1"/>
    <col min="15881" max="15882" width="15.42578125" style="23" bestFit="1" customWidth="1"/>
    <col min="15883" max="15883" width="14" style="23" customWidth="1"/>
    <col min="15884" max="16128" width="9.140625" style="23"/>
    <col min="16129" max="16129" width="17.140625" style="23" customWidth="1"/>
    <col min="16130" max="16130" width="52.7109375" style="23" customWidth="1"/>
    <col min="16131" max="16131" width="29.28515625" style="23" bestFit="1" customWidth="1"/>
    <col min="16132" max="16133" width="15.42578125" style="23" bestFit="1" customWidth="1"/>
    <col min="16134" max="16134" width="17.85546875" style="23" bestFit="1" customWidth="1"/>
    <col min="16135" max="16136" width="16.5703125" style="23" bestFit="1" customWidth="1"/>
    <col min="16137" max="16138" width="15.42578125" style="23" bestFit="1" customWidth="1"/>
    <col min="16139" max="16139" width="14" style="23" customWidth="1"/>
    <col min="16140" max="16384" width="9.140625" style="23"/>
  </cols>
  <sheetData>
    <row r="1" spans="1:11" ht="15.75">
      <c r="A1" s="20"/>
      <c r="B1" s="21"/>
      <c r="C1" s="21"/>
      <c r="D1" s="21"/>
      <c r="E1" s="21"/>
      <c r="F1" s="21"/>
      <c r="G1" s="20"/>
      <c r="H1" s="20"/>
      <c r="I1" s="22"/>
      <c r="J1" s="22"/>
      <c r="K1" s="114"/>
    </row>
    <row r="2" spans="1:11" ht="15.75">
      <c r="A2" s="176" t="s">
        <v>87</v>
      </c>
      <c r="B2" s="176"/>
      <c r="C2" s="176"/>
      <c r="D2" s="176"/>
      <c r="E2" s="176"/>
      <c r="F2" s="176"/>
      <c r="G2" s="176"/>
      <c r="H2" s="176"/>
      <c r="I2" s="176"/>
      <c r="J2" s="176"/>
      <c r="K2" s="24"/>
    </row>
    <row r="3" spans="1:11" ht="15.75">
      <c r="A3" s="20"/>
      <c r="B3" s="21"/>
      <c r="C3" s="21"/>
      <c r="D3" s="21"/>
      <c r="E3" s="21"/>
      <c r="F3" s="21"/>
      <c r="G3" s="20"/>
      <c r="H3" s="20"/>
      <c r="I3" s="22"/>
      <c r="J3" s="22"/>
      <c r="K3" s="158" t="s">
        <v>46</v>
      </c>
    </row>
    <row r="4" spans="1:11" ht="15.75">
      <c r="A4" s="177" t="s">
        <v>88</v>
      </c>
      <c r="B4" s="177" t="s">
        <v>89</v>
      </c>
      <c r="C4" s="177" t="s">
        <v>90</v>
      </c>
      <c r="D4" s="177" t="s">
        <v>136</v>
      </c>
      <c r="E4" s="177"/>
      <c r="F4" s="178" t="s">
        <v>86</v>
      </c>
      <c r="G4" s="179"/>
      <c r="H4" s="180"/>
      <c r="I4" s="177" t="s">
        <v>54</v>
      </c>
      <c r="J4" s="177"/>
      <c r="K4" s="177" t="s">
        <v>91</v>
      </c>
    </row>
    <row r="5" spans="1:11" ht="31.5">
      <c r="A5" s="177"/>
      <c r="B5" s="177"/>
      <c r="C5" s="177"/>
      <c r="D5" s="177"/>
      <c r="E5" s="177"/>
      <c r="F5" s="182" t="s">
        <v>55</v>
      </c>
      <c r="H5" s="69" t="s">
        <v>179</v>
      </c>
      <c r="I5" s="177"/>
      <c r="J5" s="177"/>
      <c r="K5" s="177"/>
    </row>
    <row r="6" spans="1:11" ht="15.75">
      <c r="A6" s="177"/>
      <c r="B6" s="177"/>
      <c r="C6" s="177"/>
      <c r="D6" s="25" t="s">
        <v>57</v>
      </c>
      <c r="E6" s="25" t="s">
        <v>58</v>
      </c>
      <c r="F6" s="183"/>
      <c r="G6" s="25" t="s">
        <v>57</v>
      </c>
      <c r="H6" s="25" t="s">
        <v>58</v>
      </c>
      <c r="I6" s="25" t="s">
        <v>59</v>
      </c>
      <c r="J6" s="25" t="s">
        <v>133</v>
      </c>
      <c r="K6" s="177"/>
    </row>
    <row r="7" spans="1:11" ht="15.75">
      <c r="A7" s="177" t="s">
        <v>60</v>
      </c>
      <c r="B7" s="177" t="s">
        <v>92</v>
      </c>
      <c r="C7" s="26" t="s">
        <v>93</v>
      </c>
      <c r="D7" s="27">
        <f>D9+D10+D12+D13</f>
        <v>23269531</v>
      </c>
      <c r="E7" s="27">
        <f t="shared" ref="E7:J7" si="0">E9+E10+E12+E13</f>
        <v>22327523.190000001</v>
      </c>
      <c r="F7" s="27">
        <f t="shared" si="0"/>
        <v>24292809.390000001</v>
      </c>
      <c r="G7" s="27" t="e">
        <f t="shared" si="0"/>
        <v>#REF!</v>
      </c>
      <c r="H7" s="27">
        <f t="shared" si="0"/>
        <v>23120646.829999998</v>
      </c>
      <c r="I7" s="27">
        <f t="shared" si="0"/>
        <v>23656579</v>
      </c>
      <c r="J7" s="27">
        <f t="shared" si="0"/>
        <v>23855779</v>
      </c>
      <c r="K7" s="26"/>
    </row>
    <row r="8" spans="1:11" ht="15.75">
      <c r="A8" s="177"/>
      <c r="B8" s="177"/>
      <c r="C8" s="26" t="s">
        <v>94</v>
      </c>
      <c r="D8" s="29"/>
      <c r="E8" s="29"/>
      <c r="F8" s="30"/>
      <c r="G8" s="30"/>
      <c r="H8" s="30"/>
      <c r="I8" s="30"/>
      <c r="J8" s="30"/>
      <c r="K8" s="26"/>
    </row>
    <row r="9" spans="1:11" ht="15.75">
      <c r="A9" s="177"/>
      <c r="B9" s="177"/>
      <c r="C9" s="26" t="s">
        <v>95</v>
      </c>
      <c r="D9" s="29">
        <f>D16+D23</f>
        <v>0</v>
      </c>
      <c r="E9" s="29">
        <f t="shared" ref="E9:J9" si="1">E16+E23</f>
        <v>0</v>
      </c>
      <c r="F9" s="29">
        <f t="shared" si="1"/>
        <v>0</v>
      </c>
      <c r="G9" s="29">
        <f t="shared" si="1"/>
        <v>0</v>
      </c>
      <c r="H9" s="29">
        <f t="shared" si="1"/>
        <v>0</v>
      </c>
      <c r="I9" s="29">
        <f t="shared" si="1"/>
        <v>0</v>
      </c>
      <c r="J9" s="29">
        <f t="shared" si="1"/>
        <v>0</v>
      </c>
      <c r="K9" s="29"/>
    </row>
    <row r="10" spans="1:11" ht="15.75">
      <c r="A10" s="177"/>
      <c r="B10" s="177"/>
      <c r="C10" s="26" t="s">
        <v>96</v>
      </c>
      <c r="D10" s="32">
        <f>D17+D24</f>
        <v>729200</v>
      </c>
      <c r="E10" s="32">
        <f t="shared" ref="E10:J10" si="2">E17+E24</f>
        <v>675660.27</v>
      </c>
      <c r="F10" s="32">
        <f t="shared" si="2"/>
        <v>322300</v>
      </c>
      <c r="G10" s="32" t="e">
        <f t="shared" si="2"/>
        <v>#REF!</v>
      </c>
      <c r="H10" s="32">
        <f t="shared" si="2"/>
        <v>322300</v>
      </c>
      <c r="I10" s="32">
        <f t="shared" si="2"/>
        <v>529500</v>
      </c>
      <c r="J10" s="32">
        <f t="shared" si="2"/>
        <v>728700</v>
      </c>
      <c r="K10" s="32"/>
    </row>
    <row r="11" spans="1:11" ht="15.75" hidden="1">
      <c r="A11" s="177"/>
      <c r="B11" s="177"/>
      <c r="C11" s="26" t="s">
        <v>97</v>
      </c>
      <c r="D11" s="29"/>
      <c r="E11" s="29"/>
      <c r="F11" s="31"/>
      <c r="G11" s="31"/>
      <c r="H11" s="31"/>
      <c r="I11" s="31"/>
      <c r="J11" s="31"/>
      <c r="K11" s="33"/>
    </row>
    <row r="12" spans="1:11" ht="15.75">
      <c r="A12" s="177"/>
      <c r="B12" s="177"/>
      <c r="C12" s="26" t="s">
        <v>98</v>
      </c>
      <c r="D12" s="32">
        <f>D19+D26</f>
        <v>22540331</v>
      </c>
      <c r="E12" s="32">
        <f t="shared" ref="E12:J12" si="3">E19+E26</f>
        <v>21651862.920000002</v>
      </c>
      <c r="F12" s="32">
        <f t="shared" si="3"/>
        <v>23970509.390000001</v>
      </c>
      <c r="G12" s="32" t="e">
        <f t="shared" si="3"/>
        <v>#REF!</v>
      </c>
      <c r="H12" s="32">
        <f t="shared" si="3"/>
        <v>22798346.829999998</v>
      </c>
      <c r="I12" s="32">
        <f t="shared" si="3"/>
        <v>23127079</v>
      </c>
      <c r="J12" s="32">
        <f t="shared" si="3"/>
        <v>23127079</v>
      </c>
      <c r="K12" s="33"/>
    </row>
    <row r="13" spans="1:11" s="34" customFormat="1" ht="15.75" hidden="1">
      <c r="A13" s="177"/>
      <c r="B13" s="177"/>
      <c r="C13" s="26" t="s">
        <v>97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/>
    </row>
    <row r="14" spans="1:11" ht="15.75">
      <c r="A14" s="177" t="s">
        <v>66</v>
      </c>
      <c r="B14" s="182" t="s">
        <v>67</v>
      </c>
      <c r="C14" s="26" t="s">
        <v>93</v>
      </c>
      <c r="D14" s="32">
        <f>D16+D17+D19+D20</f>
        <v>22771757</v>
      </c>
      <c r="E14" s="32">
        <f t="shared" ref="E14:J14" si="4">E16+E17+E19+E20</f>
        <v>21857008.080000002</v>
      </c>
      <c r="F14" s="32">
        <f t="shared" si="4"/>
        <v>23633648.390000001</v>
      </c>
      <c r="G14" s="32" t="e">
        <f t="shared" si="4"/>
        <v>#REF!</v>
      </c>
      <c r="H14" s="32">
        <f t="shared" si="4"/>
        <v>22461485.829999998</v>
      </c>
      <c r="I14" s="32">
        <f t="shared" si="4"/>
        <v>22561079</v>
      </c>
      <c r="J14" s="32">
        <f t="shared" si="4"/>
        <v>22552079</v>
      </c>
      <c r="K14" s="33"/>
    </row>
    <row r="15" spans="1:11" ht="15.75">
      <c r="A15" s="177"/>
      <c r="B15" s="184"/>
      <c r="C15" s="26" t="s">
        <v>94</v>
      </c>
      <c r="D15" s="29"/>
      <c r="E15" s="29"/>
      <c r="F15" s="30"/>
      <c r="G15" s="30"/>
      <c r="H15" s="30"/>
      <c r="I15" s="30"/>
      <c r="J15" s="30"/>
      <c r="K15" s="33"/>
    </row>
    <row r="16" spans="1:11" ht="15.75">
      <c r="A16" s="177"/>
      <c r="B16" s="184"/>
      <c r="C16" s="26" t="s">
        <v>95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/>
    </row>
    <row r="17" spans="1:11" ht="15.75">
      <c r="A17" s="177"/>
      <c r="B17" s="184"/>
      <c r="C17" s="26" t="s">
        <v>96</v>
      </c>
      <c r="D17" s="29">
        <v>521000</v>
      </c>
      <c r="E17" s="29">
        <v>492842.41</v>
      </c>
      <c r="F17" s="30">
        <f>Бюджет!H24</f>
        <v>10000</v>
      </c>
      <c r="G17" s="30" t="e">
        <f>#REF!</f>
        <v>#REF!</v>
      </c>
      <c r="H17" s="30">
        <f>Бюджет!H24</f>
        <v>10000</v>
      </c>
      <c r="I17" s="30">
        <f>'Роспись расходов'!F31</f>
        <v>9000</v>
      </c>
      <c r="J17" s="30">
        <f>'Роспись расходов'!G31</f>
        <v>0</v>
      </c>
      <c r="K17" s="33"/>
    </row>
    <row r="18" spans="1:11" ht="15.75" hidden="1">
      <c r="A18" s="177"/>
      <c r="B18" s="184"/>
      <c r="C18" s="26" t="s">
        <v>97</v>
      </c>
      <c r="D18" s="29"/>
      <c r="E18" s="29"/>
      <c r="F18" s="30"/>
      <c r="G18" s="30"/>
      <c r="H18" s="30"/>
      <c r="I18" s="30"/>
      <c r="J18" s="30"/>
      <c r="K18" s="33"/>
    </row>
    <row r="19" spans="1:11" ht="15.75">
      <c r="A19" s="177"/>
      <c r="B19" s="184"/>
      <c r="C19" s="26" t="s">
        <v>98</v>
      </c>
      <c r="D19" s="29">
        <v>22250757</v>
      </c>
      <c r="E19" s="29">
        <v>21364165.670000002</v>
      </c>
      <c r="F19" s="28">
        <f>Бюджет!E10-Бюджет!H24</f>
        <v>23623648.390000001</v>
      </c>
      <c r="G19" s="28" t="e">
        <f>'Средства по кодам I-IV квартал'!L12-'Средства бюджета I-IV квартал'!G17</f>
        <v>#REF!</v>
      </c>
      <c r="H19" s="28">
        <f>Бюджет!F10-Бюджет!H24</f>
        <v>22451485.829999998</v>
      </c>
      <c r="I19" s="28">
        <f>'Роспись расходов'!F10-'Роспись расходов'!F31</f>
        <v>22552079</v>
      </c>
      <c r="J19" s="28">
        <f>'Роспись расходов'!G10-'Роспись расходов'!G31</f>
        <v>22552079</v>
      </c>
      <c r="K19" s="33"/>
    </row>
    <row r="20" spans="1:11" s="34" customFormat="1" ht="15.75" hidden="1">
      <c r="A20" s="177"/>
      <c r="B20" s="183"/>
      <c r="C20" s="26" t="s">
        <v>97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/>
    </row>
    <row r="21" spans="1:11" ht="15.75">
      <c r="A21" s="177" t="s">
        <v>66</v>
      </c>
      <c r="B21" s="177" t="s">
        <v>80</v>
      </c>
      <c r="C21" s="26" t="s">
        <v>93</v>
      </c>
      <c r="D21" s="32">
        <f>D23+D24+D26+D27</f>
        <v>497774</v>
      </c>
      <c r="E21" s="32">
        <f t="shared" ref="E21:J21" si="5">E23+E24+E26+E27</f>
        <v>470515.11</v>
      </c>
      <c r="F21" s="32">
        <f t="shared" si="5"/>
        <v>659161</v>
      </c>
      <c r="G21" s="32" t="e">
        <f t="shared" si="5"/>
        <v>#REF!</v>
      </c>
      <c r="H21" s="32">
        <f t="shared" si="5"/>
        <v>659161</v>
      </c>
      <c r="I21" s="32">
        <f t="shared" si="5"/>
        <v>1095500</v>
      </c>
      <c r="J21" s="32">
        <f t="shared" si="5"/>
        <v>1303700</v>
      </c>
      <c r="K21" s="33"/>
    </row>
    <row r="22" spans="1:11" ht="15.75">
      <c r="A22" s="177"/>
      <c r="B22" s="177"/>
      <c r="C22" s="26" t="s">
        <v>94</v>
      </c>
      <c r="D22" s="29"/>
      <c r="E22" s="29"/>
      <c r="F22" s="30"/>
      <c r="G22" s="30"/>
      <c r="H22" s="30"/>
      <c r="I22" s="30"/>
      <c r="J22" s="30"/>
      <c r="K22" s="33"/>
    </row>
    <row r="23" spans="1:11" ht="15.75">
      <c r="A23" s="177"/>
      <c r="B23" s="177"/>
      <c r="C23" s="26" t="s">
        <v>95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/>
    </row>
    <row r="24" spans="1:11" ht="15.75">
      <c r="A24" s="177"/>
      <c r="B24" s="177"/>
      <c r="C24" s="26" t="s">
        <v>96</v>
      </c>
      <c r="D24" s="32">
        <v>208200</v>
      </c>
      <c r="E24" s="32">
        <v>182817.86</v>
      </c>
      <c r="F24" s="28">
        <f>Бюджет!H33</f>
        <v>312300</v>
      </c>
      <c r="G24" s="28" t="e">
        <f>#REF!+#REF!</f>
        <v>#REF!</v>
      </c>
      <c r="H24" s="28">
        <f>Бюджет!H33</f>
        <v>312300</v>
      </c>
      <c r="I24" s="28">
        <f>'Роспись расходов'!F47</f>
        <v>520500</v>
      </c>
      <c r="J24" s="28">
        <f>'Роспись расходов'!G47</f>
        <v>728700</v>
      </c>
      <c r="K24" s="33"/>
    </row>
    <row r="25" spans="1:11" ht="15.75" hidden="1">
      <c r="A25" s="177"/>
      <c r="B25" s="177"/>
      <c r="C25" s="26" t="s">
        <v>97</v>
      </c>
      <c r="D25" s="29"/>
      <c r="E25" s="29"/>
      <c r="F25" s="31"/>
      <c r="G25" s="31"/>
      <c r="H25" s="31"/>
      <c r="I25" s="31"/>
      <c r="J25" s="31"/>
      <c r="K25" s="33"/>
    </row>
    <row r="26" spans="1:11" ht="15.75">
      <c r="A26" s="177"/>
      <c r="B26" s="177"/>
      <c r="C26" s="26" t="s">
        <v>98</v>
      </c>
      <c r="D26" s="29">
        <v>289574</v>
      </c>
      <c r="E26" s="29">
        <v>287697.25</v>
      </c>
      <c r="F26" s="31">
        <f>Бюджет!H34+Бюджет!E32+Бюджет!E29</f>
        <v>346861</v>
      </c>
      <c r="G26" s="31">
        <f>Бюджет!I34+Бюджет!F32+Бюджет!F29</f>
        <v>325000</v>
      </c>
      <c r="H26" s="31">
        <f>Бюджет!H34+Бюджет!F32+Бюджет!F29</f>
        <v>346861</v>
      </c>
      <c r="I26" s="31">
        <f>'Роспись расходов'!F32-'Роспись расходов'!F47</f>
        <v>575000</v>
      </c>
      <c r="J26" s="31">
        <f>'Роспись расходов'!G32-'Роспись расходов'!G47</f>
        <v>575000</v>
      </c>
      <c r="K26" s="11"/>
    </row>
    <row r="27" spans="1:11" s="34" customFormat="1" ht="15.75" hidden="1">
      <c r="A27" s="177"/>
      <c r="B27" s="177"/>
      <c r="C27" s="26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/>
    </row>
    <row r="28" spans="1:11" ht="15.75">
      <c r="A28" s="159"/>
      <c r="B28" s="160"/>
      <c r="C28" s="21"/>
      <c r="D28" s="35"/>
      <c r="E28" s="35"/>
      <c r="F28" s="35"/>
      <c r="G28" s="36"/>
      <c r="H28" s="36"/>
      <c r="I28" s="35"/>
      <c r="J28" s="35"/>
      <c r="K28" s="35"/>
    </row>
    <row r="29" spans="1:11" ht="15.75">
      <c r="A29" s="20"/>
      <c r="B29" s="171" t="s">
        <v>83</v>
      </c>
      <c r="C29" s="171"/>
      <c r="D29" s="171"/>
      <c r="E29" s="37"/>
      <c r="F29" s="38"/>
      <c r="G29" s="39"/>
      <c r="H29" s="39"/>
      <c r="I29" s="181" t="s">
        <v>84</v>
      </c>
      <c r="J29" s="181"/>
      <c r="K29" s="181"/>
    </row>
    <row r="30" spans="1:11" ht="15.75">
      <c r="A30" s="21"/>
      <c r="B30" s="21"/>
      <c r="C30" s="35"/>
      <c r="D30" s="40"/>
      <c r="E30" s="40"/>
      <c r="F30" s="41"/>
      <c r="G30" s="20"/>
      <c r="H30" s="20"/>
      <c r="I30" s="21"/>
      <c r="J30" s="21"/>
      <c r="K30" s="21"/>
    </row>
    <row r="31" spans="1:11">
      <c r="C31" s="42"/>
      <c r="D31" s="40"/>
      <c r="E31" s="40"/>
      <c r="F31" s="42"/>
    </row>
    <row r="32" spans="1:11">
      <c r="C32" s="42"/>
      <c r="D32" s="40"/>
      <c r="E32" s="40"/>
      <c r="F32" s="42"/>
    </row>
    <row r="33" spans="3:6">
      <c r="C33" s="42"/>
      <c r="D33" s="40"/>
      <c r="E33" s="40"/>
      <c r="F33" s="42"/>
    </row>
  </sheetData>
  <mergeCells count="17">
    <mergeCell ref="A21:A27"/>
    <mergeCell ref="B21:B27"/>
    <mergeCell ref="B29:D29"/>
    <mergeCell ref="I29:K29"/>
    <mergeCell ref="K4:K6"/>
    <mergeCell ref="F5:F6"/>
    <mergeCell ref="A7:A13"/>
    <mergeCell ref="B7:B13"/>
    <mergeCell ref="A14:A20"/>
    <mergeCell ref="B14:B20"/>
    <mergeCell ref="A2:J2"/>
    <mergeCell ref="A4:A6"/>
    <mergeCell ref="B4:B6"/>
    <mergeCell ref="C4:C6"/>
    <mergeCell ref="D4:E5"/>
    <mergeCell ref="F4:H4"/>
    <mergeCell ref="I4:J5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2"/>
  <sheetViews>
    <sheetView topLeftCell="B16" zoomScaleNormal="100" zoomScaleSheetLayoutView="100" workbookViewId="0">
      <selection activeCell="L39" sqref="L39"/>
    </sheetView>
  </sheetViews>
  <sheetFormatPr defaultRowHeight="15"/>
  <cols>
    <col min="1" max="1" width="29.28515625" style="1" customWidth="1"/>
    <col min="2" max="2" width="44.42578125" style="1" bestFit="1" customWidth="1"/>
    <col min="3" max="3" width="42.5703125" style="1" customWidth="1"/>
    <col min="4" max="4" width="12.5703125" style="1" bestFit="1" customWidth="1"/>
    <col min="5" max="5" width="9.140625" style="1"/>
    <col min="6" max="6" width="14.28515625" style="1" customWidth="1"/>
    <col min="7" max="7" width="9.140625" style="1"/>
    <col min="8" max="9" width="15.42578125" style="1" hidden="1" customWidth="1"/>
    <col min="10" max="10" width="17.5703125" style="1" customWidth="1"/>
    <col min="11" max="11" width="17.85546875" style="1" customWidth="1"/>
    <col min="12" max="12" width="17.28515625" style="1" bestFit="1" customWidth="1"/>
    <col min="13" max="13" width="21.28515625" style="67" customWidth="1"/>
    <col min="14" max="15" width="17.28515625" style="1" bestFit="1" customWidth="1"/>
    <col min="16" max="16" width="13.28515625" style="1" bestFit="1" customWidth="1"/>
    <col min="17" max="17" width="9.140625" style="1"/>
    <col min="18" max="18" width="11.5703125" style="1" bestFit="1" customWidth="1"/>
    <col min="19" max="256" width="9.140625" style="1"/>
    <col min="257" max="257" width="29.28515625" style="1" customWidth="1"/>
    <col min="258" max="258" width="44.42578125" style="1" bestFit="1" customWidth="1"/>
    <col min="259" max="259" width="42.5703125" style="1" customWidth="1"/>
    <col min="260" max="260" width="12.5703125" style="1" bestFit="1" customWidth="1"/>
    <col min="261" max="261" width="9.140625" style="1"/>
    <col min="262" max="262" width="14.28515625" style="1" customWidth="1"/>
    <col min="263" max="263" width="9.140625" style="1"/>
    <col min="264" max="265" width="0" style="1" hidden="1" customWidth="1"/>
    <col min="266" max="266" width="17.5703125" style="1" customWidth="1"/>
    <col min="267" max="267" width="17.85546875" style="1" customWidth="1"/>
    <col min="268" max="268" width="17.28515625" style="1" bestFit="1" customWidth="1"/>
    <col min="269" max="269" width="21.28515625" style="1" customWidth="1"/>
    <col min="270" max="271" width="17.28515625" style="1" bestFit="1" customWidth="1"/>
    <col min="272" max="272" width="13.28515625" style="1" bestFit="1" customWidth="1"/>
    <col min="273" max="273" width="9.140625" style="1"/>
    <col min="274" max="274" width="11.5703125" style="1" bestFit="1" customWidth="1"/>
    <col min="275" max="512" width="9.140625" style="1"/>
    <col min="513" max="513" width="29.28515625" style="1" customWidth="1"/>
    <col min="514" max="514" width="44.42578125" style="1" bestFit="1" customWidth="1"/>
    <col min="515" max="515" width="42.5703125" style="1" customWidth="1"/>
    <col min="516" max="516" width="12.5703125" style="1" bestFit="1" customWidth="1"/>
    <col min="517" max="517" width="9.140625" style="1"/>
    <col min="518" max="518" width="14.28515625" style="1" customWidth="1"/>
    <col min="519" max="519" width="9.140625" style="1"/>
    <col min="520" max="521" width="0" style="1" hidden="1" customWidth="1"/>
    <col min="522" max="522" width="17.5703125" style="1" customWidth="1"/>
    <col min="523" max="523" width="17.85546875" style="1" customWidth="1"/>
    <col min="524" max="524" width="17.28515625" style="1" bestFit="1" customWidth="1"/>
    <col min="525" max="525" width="21.28515625" style="1" customWidth="1"/>
    <col min="526" max="527" width="17.28515625" style="1" bestFit="1" customWidth="1"/>
    <col min="528" max="528" width="13.28515625" style="1" bestFit="1" customWidth="1"/>
    <col min="529" max="529" width="9.140625" style="1"/>
    <col min="530" max="530" width="11.5703125" style="1" bestFit="1" customWidth="1"/>
    <col min="531" max="768" width="9.140625" style="1"/>
    <col min="769" max="769" width="29.28515625" style="1" customWidth="1"/>
    <col min="770" max="770" width="44.42578125" style="1" bestFit="1" customWidth="1"/>
    <col min="771" max="771" width="42.5703125" style="1" customWidth="1"/>
    <col min="772" max="772" width="12.5703125" style="1" bestFit="1" customWidth="1"/>
    <col min="773" max="773" width="9.140625" style="1"/>
    <col min="774" max="774" width="14.28515625" style="1" customWidth="1"/>
    <col min="775" max="775" width="9.140625" style="1"/>
    <col min="776" max="777" width="0" style="1" hidden="1" customWidth="1"/>
    <col min="778" max="778" width="17.5703125" style="1" customWidth="1"/>
    <col min="779" max="779" width="17.85546875" style="1" customWidth="1"/>
    <col min="780" max="780" width="17.28515625" style="1" bestFit="1" customWidth="1"/>
    <col min="781" max="781" width="21.28515625" style="1" customWidth="1"/>
    <col min="782" max="783" width="17.28515625" style="1" bestFit="1" customWidth="1"/>
    <col min="784" max="784" width="13.28515625" style="1" bestFit="1" customWidth="1"/>
    <col min="785" max="785" width="9.140625" style="1"/>
    <col min="786" max="786" width="11.5703125" style="1" bestFit="1" customWidth="1"/>
    <col min="787" max="1024" width="9.140625" style="1"/>
    <col min="1025" max="1025" width="29.28515625" style="1" customWidth="1"/>
    <col min="1026" max="1026" width="44.42578125" style="1" bestFit="1" customWidth="1"/>
    <col min="1027" max="1027" width="42.5703125" style="1" customWidth="1"/>
    <col min="1028" max="1028" width="12.5703125" style="1" bestFit="1" customWidth="1"/>
    <col min="1029" max="1029" width="9.140625" style="1"/>
    <col min="1030" max="1030" width="14.28515625" style="1" customWidth="1"/>
    <col min="1031" max="1031" width="9.140625" style="1"/>
    <col min="1032" max="1033" width="0" style="1" hidden="1" customWidth="1"/>
    <col min="1034" max="1034" width="17.5703125" style="1" customWidth="1"/>
    <col min="1035" max="1035" width="17.85546875" style="1" customWidth="1"/>
    <col min="1036" max="1036" width="17.28515625" style="1" bestFit="1" customWidth="1"/>
    <col min="1037" max="1037" width="21.28515625" style="1" customWidth="1"/>
    <col min="1038" max="1039" width="17.28515625" style="1" bestFit="1" customWidth="1"/>
    <col min="1040" max="1040" width="13.28515625" style="1" bestFit="1" customWidth="1"/>
    <col min="1041" max="1041" width="9.140625" style="1"/>
    <col min="1042" max="1042" width="11.5703125" style="1" bestFit="1" customWidth="1"/>
    <col min="1043" max="1280" width="9.140625" style="1"/>
    <col min="1281" max="1281" width="29.28515625" style="1" customWidth="1"/>
    <col min="1282" max="1282" width="44.42578125" style="1" bestFit="1" customWidth="1"/>
    <col min="1283" max="1283" width="42.5703125" style="1" customWidth="1"/>
    <col min="1284" max="1284" width="12.5703125" style="1" bestFit="1" customWidth="1"/>
    <col min="1285" max="1285" width="9.140625" style="1"/>
    <col min="1286" max="1286" width="14.28515625" style="1" customWidth="1"/>
    <col min="1287" max="1287" width="9.140625" style="1"/>
    <col min="1288" max="1289" width="0" style="1" hidden="1" customWidth="1"/>
    <col min="1290" max="1290" width="17.5703125" style="1" customWidth="1"/>
    <col min="1291" max="1291" width="17.85546875" style="1" customWidth="1"/>
    <col min="1292" max="1292" width="17.28515625" style="1" bestFit="1" customWidth="1"/>
    <col min="1293" max="1293" width="21.28515625" style="1" customWidth="1"/>
    <col min="1294" max="1295" width="17.28515625" style="1" bestFit="1" customWidth="1"/>
    <col min="1296" max="1296" width="13.28515625" style="1" bestFit="1" customWidth="1"/>
    <col min="1297" max="1297" width="9.140625" style="1"/>
    <col min="1298" max="1298" width="11.5703125" style="1" bestFit="1" customWidth="1"/>
    <col min="1299" max="1536" width="9.140625" style="1"/>
    <col min="1537" max="1537" width="29.28515625" style="1" customWidth="1"/>
    <col min="1538" max="1538" width="44.42578125" style="1" bestFit="1" customWidth="1"/>
    <col min="1539" max="1539" width="42.5703125" style="1" customWidth="1"/>
    <col min="1540" max="1540" width="12.5703125" style="1" bestFit="1" customWidth="1"/>
    <col min="1541" max="1541" width="9.140625" style="1"/>
    <col min="1542" max="1542" width="14.28515625" style="1" customWidth="1"/>
    <col min="1543" max="1543" width="9.140625" style="1"/>
    <col min="1544" max="1545" width="0" style="1" hidden="1" customWidth="1"/>
    <col min="1546" max="1546" width="17.5703125" style="1" customWidth="1"/>
    <col min="1547" max="1547" width="17.85546875" style="1" customWidth="1"/>
    <col min="1548" max="1548" width="17.28515625" style="1" bestFit="1" customWidth="1"/>
    <col min="1549" max="1549" width="21.28515625" style="1" customWidth="1"/>
    <col min="1550" max="1551" width="17.28515625" style="1" bestFit="1" customWidth="1"/>
    <col min="1552" max="1552" width="13.28515625" style="1" bestFit="1" customWidth="1"/>
    <col min="1553" max="1553" width="9.140625" style="1"/>
    <col min="1554" max="1554" width="11.5703125" style="1" bestFit="1" customWidth="1"/>
    <col min="1555" max="1792" width="9.140625" style="1"/>
    <col min="1793" max="1793" width="29.28515625" style="1" customWidth="1"/>
    <col min="1794" max="1794" width="44.42578125" style="1" bestFit="1" customWidth="1"/>
    <col min="1795" max="1795" width="42.5703125" style="1" customWidth="1"/>
    <col min="1796" max="1796" width="12.5703125" style="1" bestFit="1" customWidth="1"/>
    <col min="1797" max="1797" width="9.140625" style="1"/>
    <col min="1798" max="1798" width="14.28515625" style="1" customWidth="1"/>
    <col min="1799" max="1799" width="9.140625" style="1"/>
    <col min="1800" max="1801" width="0" style="1" hidden="1" customWidth="1"/>
    <col min="1802" max="1802" width="17.5703125" style="1" customWidth="1"/>
    <col min="1803" max="1803" width="17.85546875" style="1" customWidth="1"/>
    <col min="1804" max="1804" width="17.28515625" style="1" bestFit="1" customWidth="1"/>
    <col min="1805" max="1805" width="21.28515625" style="1" customWidth="1"/>
    <col min="1806" max="1807" width="17.28515625" style="1" bestFit="1" customWidth="1"/>
    <col min="1808" max="1808" width="13.28515625" style="1" bestFit="1" customWidth="1"/>
    <col min="1809" max="1809" width="9.140625" style="1"/>
    <col min="1810" max="1810" width="11.5703125" style="1" bestFit="1" customWidth="1"/>
    <col min="1811" max="2048" width="9.140625" style="1"/>
    <col min="2049" max="2049" width="29.28515625" style="1" customWidth="1"/>
    <col min="2050" max="2050" width="44.42578125" style="1" bestFit="1" customWidth="1"/>
    <col min="2051" max="2051" width="42.5703125" style="1" customWidth="1"/>
    <col min="2052" max="2052" width="12.5703125" style="1" bestFit="1" customWidth="1"/>
    <col min="2053" max="2053" width="9.140625" style="1"/>
    <col min="2054" max="2054" width="14.28515625" style="1" customWidth="1"/>
    <col min="2055" max="2055" width="9.140625" style="1"/>
    <col min="2056" max="2057" width="0" style="1" hidden="1" customWidth="1"/>
    <col min="2058" max="2058" width="17.5703125" style="1" customWidth="1"/>
    <col min="2059" max="2059" width="17.85546875" style="1" customWidth="1"/>
    <col min="2060" max="2060" width="17.28515625" style="1" bestFit="1" customWidth="1"/>
    <col min="2061" max="2061" width="21.28515625" style="1" customWidth="1"/>
    <col min="2062" max="2063" width="17.28515625" style="1" bestFit="1" customWidth="1"/>
    <col min="2064" max="2064" width="13.28515625" style="1" bestFit="1" customWidth="1"/>
    <col min="2065" max="2065" width="9.140625" style="1"/>
    <col min="2066" max="2066" width="11.5703125" style="1" bestFit="1" customWidth="1"/>
    <col min="2067" max="2304" width="9.140625" style="1"/>
    <col min="2305" max="2305" width="29.28515625" style="1" customWidth="1"/>
    <col min="2306" max="2306" width="44.42578125" style="1" bestFit="1" customWidth="1"/>
    <col min="2307" max="2307" width="42.5703125" style="1" customWidth="1"/>
    <col min="2308" max="2308" width="12.5703125" style="1" bestFit="1" customWidth="1"/>
    <col min="2309" max="2309" width="9.140625" style="1"/>
    <col min="2310" max="2310" width="14.28515625" style="1" customWidth="1"/>
    <col min="2311" max="2311" width="9.140625" style="1"/>
    <col min="2312" max="2313" width="0" style="1" hidden="1" customWidth="1"/>
    <col min="2314" max="2314" width="17.5703125" style="1" customWidth="1"/>
    <col min="2315" max="2315" width="17.85546875" style="1" customWidth="1"/>
    <col min="2316" max="2316" width="17.28515625" style="1" bestFit="1" customWidth="1"/>
    <col min="2317" max="2317" width="21.28515625" style="1" customWidth="1"/>
    <col min="2318" max="2319" width="17.28515625" style="1" bestFit="1" customWidth="1"/>
    <col min="2320" max="2320" width="13.28515625" style="1" bestFit="1" customWidth="1"/>
    <col min="2321" max="2321" width="9.140625" style="1"/>
    <col min="2322" max="2322" width="11.5703125" style="1" bestFit="1" customWidth="1"/>
    <col min="2323" max="2560" width="9.140625" style="1"/>
    <col min="2561" max="2561" width="29.28515625" style="1" customWidth="1"/>
    <col min="2562" max="2562" width="44.42578125" style="1" bestFit="1" customWidth="1"/>
    <col min="2563" max="2563" width="42.5703125" style="1" customWidth="1"/>
    <col min="2564" max="2564" width="12.5703125" style="1" bestFit="1" customWidth="1"/>
    <col min="2565" max="2565" width="9.140625" style="1"/>
    <col min="2566" max="2566" width="14.28515625" style="1" customWidth="1"/>
    <col min="2567" max="2567" width="9.140625" style="1"/>
    <col min="2568" max="2569" width="0" style="1" hidden="1" customWidth="1"/>
    <col min="2570" max="2570" width="17.5703125" style="1" customWidth="1"/>
    <col min="2571" max="2571" width="17.85546875" style="1" customWidth="1"/>
    <col min="2572" max="2572" width="17.28515625" style="1" bestFit="1" customWidth="1"/>
    <col min="2573" max="2573" width="21.28515625" style="1" customWidth="1"/>
    <col min="2574" max="2575" width="17.28515625" style="1" bestFit="1" customWidth="1"/>
    <col min="2576" max="2576" width="13.28515625" style="1" bestFit="1" customWidth="1"/>
    <col min="2577" max="2577" width="9.140625" style="1"/>
    <col min="2578" max="2578" width="11.5703125" style="1" bestFit="1" customWidth="1"/>
    <col min="2579" max="2816" width="9.140625" style="1"/>
    <col min="2817" max="2817" width="29.28515625" style="1" customWidth="1"/>
    <col min="2818" max="2818" width="44.42578125" style="1" bestFit="1" customWidth="1"/>
    <col min="2819" max="2819" width="42.5703125" style="1" customWidth="1"/>
    <col min="2820" max="2820" width="12.5703125" style="1" bestFit="1" customWidth="1"/>
    <col min="2821" max="2821" width="9.140625" style="1"/>
    <col min="2822" max="2822" width="14.28515625" style="1" customWidth="1"/>
    <col min="2823" max="2823" width="9.140625" style="1"/>
    <col min="2824" max="2825" width="0" style="1" hidden="1" customWidth="1"/>
    <col min="2826" max="2826" width="17.5703125" style="1" customWidth="1"/>
    <col min="2827" max="2827" width="17.85546875" style="1" customWidth="1"/>
    <col min="2828" max="2828" width="17.28515625" style="1" bestFit="1" customWidth="1"/>
    <col min="2829" max="2829" width="21.28515625" style="1" customWidth="1"/>
    <col min="2830" max="2831" width="17.28515625" style="1" bestFit="1" customWidth="1"/>
    <col min="2832" max="2832" width="13.28515625" style="1" bestFit="1" customWidth="1"/>
    <col min="2833" max="2833" width="9.140625" style="1"/>
    <col min="2834" max="2834" width="11.5703125" style="1" bestFit="1" customWidth="1"/>
    <col min="2835" max="3072" width="9.140625" style="1"/>
    <col min="3073" max="3073" width="29.28515625" style="1" customWidth="1"/>
    <col min="3074" max="3074" width="44.42578125" style="1" bestFit="1" customWidth="1"/>
    <col min="3075" max="3075" width="42.5703125" style="1" customWidth="1"/>
    <col min="3076" max="3076" width="12.5703125" style="1" bestFit="1" customWidth="1"/>
    <col min="3077" max="3077" width="9.140625" style="1"/>
    <col min="3078" max="3078" width="14.28515625" style="1" customWidth="1"/>
    <col min="3079" max="3079" width="9.140625" style="1"/>
    <col min="3080" max="3081" width="0" style="1" hidden="1" customWidth="1"/>
    <col min="3082" max="3082" width="17.5703125" style="1" customWidth="1"/>
    <col min="3083" max="3083" width="17.85546875" style="1" customWidth="1"/>
    <col min="3084" max="3084" width="17.28515625" style="1" bestFit="1" customWidth="1"/>
    <col min="3085" max="3085" width="21.28515625" style="1" customWidth="1"/>
    <col min="3086" max="3087" width="17.28515625" style="1" bestFit="1" customWidth="1"/>
    <col min="3088" max="3088" width="13.28515625" style="1" bestFit="1" customWidth="1"/>
    <col min="3089" max="3089" width="9.140625" style="1"/>
    <col min="3090" max="3090" width="11.5703125" style="1" bestFit="1" customWidth="1"/>
    <col min="3091" max="3328" width="9.140625" style="1"/>
    <col min="3329" max="3329" width="29.28515625" style="1" customWidth="1"/>
    <col min="3330" max="3330" width="44.42578125" style="1" bestFit="1" customWidth="1"/>
    <col min="3331" max="3331" width="42.5703125" style="1" customWidth="1"/>
    <col min="3332" max="3332" width="12.5703125" style="1" bestFit="1" customWidth="1"/>
    <col min="3333" max="3333" width="9.140625" style="1"/>
    <col min="3334" max="3334" width="14.28515625" style="1" customWidth="1"/>
    <col min="3335" max="3335" width="9.140625" style="1"/>
    <col min="3336" max="3337" width="0" style="1" hidden="1" customWidth="1"/>
    <col min="3338" max="3338" width="17.5703125" style="1" customWidth="1"/>
    <col min="3339" max="3339" width="17.85546875" style="1" customWidth="1"/>
    <col min="3340" max="3340" width="17.28515625" style="1" bestFit="1" customWidth="1"/>
    <col min="3341" max="3341" width="21.28515625" style="1" customWidth="1"/>
    <col min="3342" max="3343" width="17.28515625" style="1" bestFit="1" customWidth="1"/>
    <col min="3344" max="3344" width="13.28515625" style="1" bestFit="1" customWidth="1"/>
    <col min="3345" max="3345" width="9.140625" style="1"/>
    <col min="3346" max="3346" width="11.5703125" style="1" bestFit="1" customWidth="1"/>
    <col min="3347" max="3584" width="9.140625" style="1"/>
    <col min="3585" max="3585" width="29.28515625" style="1" customWidth="1"/>
    <col min="3586" max="3586" width="44.42578125" style="1" bestFit="1" customWidth="1"/>
    <col min="3587" max="3587" width="42.5703125" style="1" customWidth="1"/>
    <col min="3588" max="3588" width="12.5703125" style="1" bestFit="1" customWidth="1"/>
    <col min="3589" max="3589" width="9.140625" style="1"/>
    <col min="3590" max="3590" width="14.28515625" style="1" customWidth="1"/>
    <col min="3591" max="3591" width="9.140625" style="1"/>
    <col min="3592" max="3593" width="0" style="1" hidden="1" customWidth="1"/>
    <col min="3594" max="3594" width="17.5703125" style="1" customWidth="1"/>
    <col min="3595" max="3595" width="17.85546875" style="1" customWidth="1"/>
    <col min="3596" max="3596" width="17.28515625" style="1" bestFit="1" customWidth="1"/>
    <col min="3597" max="3597" width="21.28515625" style="1" customWidth="1"/>
    <col min="3598" max="3599" width="17.28515625" style="1" bestFit="1" customWidth="1"/>
    <col min="3600" max="3600" width="13.28515625" style="1" bestFit="1" customWidth="1"/>
    <col min="3601" max="3601" width="9.140625" style="1"/>
    <col min="3602" max="3602" width="11.5703125" style="1" bestFit="1" customWidth="1"/>
    <col min="3603" max="3840" width="9.140625" style="1"/>
    <col min="3841" max="3841" width="29.28515625" style="1" customWidth="1"/>
    <col min="3842" max="3842" width="44.42578125" style="1" bestFit="1" customWidth="1"/>
    <col min="3843" max="3843" width="42.5703125" style="1" customWidth="1"/>
    <col min="3844" max="3844" width="12.5703125" style="1" bestFit="1" customWidth="1"/>
    <col min="3845" max="3845" width="9.140625" style="1"/>
    <col min="3846" max="3846" width="14.28515625" style="1" customWidth="1"/>
    <col min="3847" max="3847" width="9.140625" style="1"/>
    <col min="3848" max="3849" width="0" style="1" hidden="1" customWidth="1"/>
    <col min="3850" max="3850" width="17.5703125" style="1" customWidth="1"/>
    <col min="3851" max="3851" width="17.85546875" style="1" customWidth="1"/>
    <col min="3852" max="3852" width="17.28515625" style="1" bestFit="1" customWidth="1"/>
    <col min="3853" max="3853" width="21.28515625" style="1" customWidth="1"/>
    <col min="3854" max="3855" width="17.28515625" style="1" bestFit="1" customWidth="1"/>
    <col min="3856" max="3856" width="13.28515625" style="1" bestFit="1" customWidth="1"/>
    <col min="3857" max="3857" width="9.140625" style="1"/>
    <col min="3858" max="3858" width="11.5703125" style="1" bestFit="1" customWidth="1"/>
    <col min="3859" max="4096" width="9.140625" style="1"/>
    <col min="4097" max="4097" width="29.28515625" style="1" customWidth="1"/>
    <col min="4098" max="4098" width="44.42578125" style="1" bestFit="1" customWidth="1"/>
    <col min="4099" max="4099" width="42.5703125" style="1" customWidth="1"/>
    <col min="4100" max="4100" width="12.5703125" style="1" bestFit="1" customWidth="1"/>
    <col min="4101" max="4101" width="9.140625" style="1"/>
    <col min="4102" max="4102" width="14.28515625" style="1" customWidth="1"/>
    <col min="4103" max="4103" width="9.140625" style="1"/>
    <col min="4104" max="4105" width="0" style="1" hidden="1" customWidth="1"/>
    <col min="4106" max="4106" width="17.5703125" style="1" customWidth="1"/>
    <col min="4107" max="4107" width="17.85546875" style="1" customWidth="1"/>
    <col min="4108" max="4108" width="17.28515625" style="1" bestFit="1" customWidth="1"/>
    <col min="4109" max="4109" width="21.28515625" style="1" customWidth="1"/>
    <col min="4110" max="4111" width="17.28515625" style="1" bestFit="1" customWidth="1"/>
    <col min="4112" max="4112" width="13.28515625" style="1" bestFit="1" customWidth="1"/>
    <col min="4113" max="4113" width="9.140625" style="1"/>
    <col min="4114" max="4114" width="11.5703125" style="1" bestFit="1" customWidth="1"/>
    <col min="4115" max="4352" width="9.140625" style="1"/>
    <col min="4353" max="4353" width="29.28515625" style="1" customWidth="1"/>
    <col min="4354" max="4354" width="44.42578125" style="1" bestFit="1" customWidth="1"/>
    <col min="4355" max="4355" width="42.5703125" style="1" customWidth="1"/>
    <col min="4356" max="4356" width="12.5703125" style="1" bestFit="1" customWidth="1"/>
    <col min="4357" max="4357" width="9.140625" style="1"/>
    <col min="4358" max="4358" width="14.28515625" style="1" customWidth="1"/>
    <col min="4359" max="4359" width="9.140625" style="1"/>
    <col min="4360" max="4361" width="0" style="1" hidden="1" customWidth="1"/>
    <col min="4362" max="4362" width="17.5703125" style="1" customWidth="1"/>
    <col min="4363" max="4363" width="17.85546875" style="1" customWidth="1"/>
    <col min="4364" max="4364" width="17.28515625" style="1" bestFit="1" customWidth="1"/>
    <col min="4365" max="4365" width="21.28515625" style="1" customWidth="1"/>
    <col min="4366" max="4367" width="17.28515625" style="1" bestFit="1" customWidth="1"/>
    <col min="4368" max="4368" width="13.28515625" style="1" bestFit="1" customWidth="1"/>
    <col min="4369" max="4369" width="9.140625" style="1"/>
    <col min="4370" max="4370" width="11.5703125" style="1" bestFit="1" customWidth="1"/>
    <col min="4371" max="4608" width="9.140625" style="1"/>
    <col min="4609" max="4609" width="29.28515625" style="1" customWidth="1"/>
    <col min="4610" max="4610" width="44.42578125" style="1" bestFit="1" customWidth="1"/>
    <col min="4611" max="4611" width="42.5703125" style="1" customWidth="1"/>
    <col min="4612" max="4612" width="12.5703125" style="1" bestFit="1" customWidth="1"/>
    <col min="4613" max="4613" width="9.140625" style="1"/>
    <col min="4614" max="4614" width="14.28515625" style="1" customWidth="1"/>
    <col min="4615" max="4615" width="9.140625" style="1"/>
    <col min="4616" max="4617" width="0" style="1" hidden="1" customWidth="1"/>
    <col min="4618" max="4618" width="17.5703125" style="1" customWidth="1"/>
    <col min="4619" max="4619" width="17.85546875" style="1" customWidth="1"/>
    <col min="4620" max="4620" width="17.28515625" style="1" bestFit="1" customWidth="1"/>
    <col min="4621" max="4621" width="21.28515625" style="1" customWidth="1"/>
    <col min="4622" max="4623" width="17.28515625" style="1" bestFit="1" customWidth="1"/>
    <col min="4624" max="4624" width="13.28515625" style="1" bestFit="1" customWidth="1"/>
    <col min="4625" max="4625" width="9.140625" style="1"/>
    <col min="4626" max="4626" width="11.5703125" style="1" bestFit="1" customWidth="1"/>
    <col min="4627" max="4864" width="9.140625" style="1"/>
    <col min="4865" max="4865" width="29.28515625" style="1" customWidth="1"/>
    <col min="4866" max="4866" width="44.42578125" style="1" bestFit="1" customWidth="1"/>
    <col min="4867" max="4867" width="42.5703125" style="1" customWidth="1"/>
    <col min="4868" max="4868" width="12.5703125" style="1" bestFit="1" customWidth="1"/>
    <col min="4869" max="4869" width="9.140625" style="1"/>
    <col min="4870" max="4870" width="14.28515625" style="1" customWidth="1"/>
    <col min="4871" max="4871" width="9.140625" style="1"/>
    <col min="4872" max="4873" width="0" style="1" hidden="1" customWidth="1"/>
    <col min="4874" max="4874" width="17.5703125" style="1" customWidth="1"/>
    <col min="4875" max="4875" width="17.85546875" style="1" customWidth="1"/>
    <col min="4876" max="4876" width="17.28515625" style="1" bestFit="1" customWidth="1"/>
    <col min="4877" max="4877" width="21.28515625" style="1" customWidth="1"/>
    <col min="4878" max="4879" width="17.28515625" style="1" bestFit="1" customWidth="1"/>
    <col min="4880" max="4880" width="13.28515625" style="1" bestFit="1" customWidth="1"/>
    <col min="4881" max="4881" width="9.140625" style="1"/>
    <col min="4882" max="4882" width="11.5703125" style="1" bestFit="1" customWidth="1"/>
    <col min="4883" max="5120" width="9.140625" style="1"/>
    <col min="5121" max="5121" width="29.28515625" style="1" customWidth="1"/>
    <col min="5122" max="5122" width="44.42578125" style="1" bestFit="1" customWidth="1"/>
    <col min="5123" max="5123" width="42.5703125" style="1" customWidth="1"/>
    <col min="5124" max="5124" width="12.5703125" style="1" bestFit="1" customWidth="1"/>
    <col min="5125" max="5125" width="9.140625" style="1"/>
    <col min="5126" max="5126" width="14.28515625" style="1" customWidth="1"/>
    <col min="5127" max="5127" width="9.140625" style="1"/>
    <col min="5128" max="5129" width="0" style="1" hidden="1" customWidth="1"/>
    <col min="5130" max="5130" width="17.5703125" style="1" customWidth="1"/>
    <col min="5131" max="5131" width="17.85546875" style="1" customWidth="1"/>
    <col min="5132" max="5132" width="17.28515625" style="1" bestFit="1" customWidth="1"/>
    <col min="5133" max="5133" width="21.28515625" style="1" customWidth="1"/>
    <col min="5134" max="5135" width="17.28515625" style="1" bestFit="1" customWidth="1"/>
    <col min="5136" max="5136" width="13.28515625" style="1" bestFit="1" customWidth="1"/>
    <col min="5137" max="5137" width="9.140625" style="1"/>
    <col min="5138" max="5138" width="11.5703125" style="1" bestFit="1" customWidth="1"/>
    <col min="5139" max="5376" width="9.140625" style="1"/>
    <col min="5377" max="5377" width="29.28515625" style="1" customWidth="1"/>
    <col min="5378" max="5378" width="44.42578125" style="1" bestFit="1" customWidth="1"/>
    <col min="5379" max="5379" width="42.5703125" style="1" customWidth="1"/>
    <col min="5380" max="5380" width="12.5703125" style="1" bestFit="1" customWidth="1"/>
    <col min="5381" max="5381" width="9.140625" style="1"/>
    <col min="5382" max="5382" width="14.28515625" style="1" customWidth="1"/>
    <col min="5383" max="5383" width="9.140625" style="1"/>
    <col min="5384" max="5385" width="0" style="1" hidden="1" customWidth="1"/>
    <col min="5386" max="5386" width="17.5703125" style="1" customWidth="1"/>
    <col min="5387" max="5387" width="17.85546875" style="1" customWidth="1"/>
    <col min="5388" max="5388" width="17.28515625" style="1" bestFit="1" customWidth="1"/>
    <col min="5389" max="5389" width="21.28515625" style="1" customWidth="1"/>
    <col min="5390" max="5391" width="17.28515625" style="1" bestFit="1" customWidth="1"/>
    <col min="5392" max="5392" width="13.28515625" style="1" bestFit="1" customWidth="1"/>
    <col min="5393" max="5393" width="9.140625" style="1"/>
    <col min="5394" max="5394" width="11.5703125" style="1" bestFit="1" customWidth="1"/>
    <col min="5395" max="5632" width="9.140625" style="1"/>
    <col min="5633" max="5633" width="29.28515625" style="1" customWidth="1"/>
    <col min="5634" max="5634" width="44.42578125" style="1" bestFit="1" customWidth="1"/>
    <col min="5635" max="5635" width="42.5703125" style="1" customWidth="1"/>
    <col min="5636" max="5636" width="12.5703125" style="1" bestFit="1" customWidth="1"/>
    <col min="5637" max="5637" width="9.140625" style="1"/>
    <col min="5638" max="5638" width="14.28515625" style="1" customWidth="1"/>
    <col min="5639" max="5639" width="9.140625" style="1"/>
    <col min="5640" max="5641" width="0" style="1" hidden="1" customWidth="1"/>
    <col min="5642" max="5642" width="17.5703125" style="1" customWidth="1"/>
    <col min="5643" max="5643" width="17.85546875" style="1" customWidth="1"/>
    <col min="5644" max="5644" width="17.28515625" style="1" bestFit="1" customWidth="1"/>
    <col min="5645" max="5645" width="21.28515625" style="1" customWidth="1"/>
    <col min="5646" max="5647" width="17.28515625" style="1" bestFit="1" customWidth="1"/>
    <col min="5648" max="5648" width="13.28515625" style="1" bestFit="1" customWidth="1"/>
    <col min="5649" max="5649" width="9.140625" style="1"/>
    <col min="5650" max="5650" width="11.5703125" style="1" bestFit="1" customWidth="1"/>
    <col min="5651" max="5888" width="9.140625" style="1"/>
    <col min="5889" max="5889" width="29.28515625" style="1" customWidth="1"/>
    <col min="5890" max="5890" width="44.42578125" style="1" bestFit="1" customWidth="1"/>
    <col min="5891" max="5891" width="42.5703125" style="1" customWidth="1"/>
    <col min="5892" max="5892" width="12.5703125" style="1" bestFit="1" customWidth="1"/>
    <col min="5893" max="5893" width="9.140625" style="1"/>
    <col min="5894" max="5894" width="14.28515625" style="1" customWidth="1"/>
    <col min="5895" max="5895" width="9.140625" style="1"/>
    <col min="5896" max="5897" width="0" style="1" hidden="1" customWidth="1"/>
    <col min="5898" max="5898" width="17.5703125" style="1" customWidth="1"/>
    <col min="5899" max="5899" width="17.85546875" style="1" customWidth="1"/>
    <col min="5900" max="5900" width="17.28515625" style="1" bestFit="1" customWidth="1"/>
    <col min="5901" max="5901" width="21.28515625" style="1" customWidth="1"/>
    <col min="5902" max="5903" width="17.28515625" style="1" bestFit="1" customWidth="1"/>
    <col min="5904" max="5904" width="13.28515625" style="1" bestFit="1" customWidth="1"/>
    <col min="5905" max="5905" width="9.140625" style="1"/>
    <col min="5906" max="5906" width="11.5703125" style="1" bestFit="1" customWidth="1"/>
    <col min="5907" max="6144" width="9.140625" style="1"/>
    <col min="6145" max="6145" width="29.28515625" style="1" customWidth="1"/>
    <col min="6146" max="6146" width="44.42578125" style="1" bestFit="1" customWidth="1"/>
    <col min="6147" max="6147" width="42.5703125" style="1" customWidth="1"/>
    <col min="6148" max="6148" width="12.5703125" style="1" bestFit="1" customWidth="1"/>
    <col min="6149" max="6149" width="9.140625" style="1"/>
    <col min="6150" max="6150" width="14.28515625" style="1" customWidth="1"/>
    <col min="6151" max="6151" width="9.140625" style="1"/>
    <col min="6152" max="6153" width="0" style="1" hidden="1" customWidth="1"/>
    <col min="6154" max="6154" width="17.5703125" style="1" customWidth="1"/>
    <col min="6155" max="6155" width="17.85546875" style="1" customWidth="1"/>
    <col min="6156" max="6156" width="17.28515625" style="1" bestFit="1" customWidth="1"/>
    <col min="6157" max="6157" width="21.28515625" style="1" customWidth="1"/>
    <col min="6158" max="6159" width="17.28515625" style="1" bestFit="1" customWidth="1"/>
    <col min="6160" max="6160" width="13.28515625" style="1" bestFit="1" customWidth="1"/>
    <col min="6161" max="6161" width="9.140625" style="1"/>
    <col min="6162" max="6162" width="11.5703125" style="1" bestFit="1" customWidth="1"/>
    <col min="6163" max="6400" width="9.140625" style="1"/>
    <col min="6401" max="6401" width="29.28515625" style="1" customWidth="1"/>
    <col min="6402" max="6402" width="44.42578125" style="1" bestFit="1" customWidth="1"/>
    <col min="6403" max="6403" width="42.5703125" style="1" customWidth="1"/>
    <col min="6404" max="6404" width="12.5703125" style="1" bestFit="1" customWidth="1"/>
    <col min="6405" max="6405" width="9.140625" style="1"/>
    <col min="6406" max="6406" width="14.28515625" style="1" customWidth="1"/>
    <col min="6407" max="6407" width="9.140625" style="1"/>
    <col min="6408" max="6409" width="0" style="1" hidden="1" customWidth="1"/>
    <col min="6410" max="6410" width="17.5703125" style="1" customWidth="1"/>
    <col min="6411" max="6411" width="17.85546875" style="1" customWidth="1"/>
    <col min="6412" max="6412" width="17.28515625" style="1" bestFit="1" customWidth="1"/>
    <col min="6413" max="6413" width="21.28515625" style="1" customWidth="1"/>
    <col min="6414" max="6415" width="17.28515625" style="1" bestFit="1" customWidth="1"/>
    <col min="6416" max="6416" width="13.28515625" style="1" bestFit="1" customWidth="1"/>
    <col min="6417" max="6417" width="9.140625" style="1"/>
    <col min="6418" max="6418" width="11.5703125" style="1" bestFit="1" customWidth="1"/>
    <col min="6419" max="6656" width="9.140625" style="1"/>
    <col min="6657" max="6657" width="29.28515625" style="1" customWidth="1"/>
    <col min="6658" max="6658" width="44.42578125" style="1" bestFit="1" customWidth="1"/>
    <col min="6659" max="6659" width="42.5703125" style="1" customWidth="1"/>
    <col min="6660" max="6660" width="12.5703125" style="1" bestFit="1" customWidth="1"/>
    <col min="6661" max="6661" width="9.140625" style="1"/>
    <col min="6662" max="6662" width="14.28515625" style="1" customWidth="1"/>
    <col min="6663" max="6663" width="9.140625" style="1"/>
    <col min="6664" max="6665" width="0" style="1" hidden="1" customWidth="1"/>
    <col min="6666" max="6666" width="17.5703125" style="1" customWidth="1"/>
    <col min="6667" max="6667" width="17.85546875" style="1" customWidth="1"/>
    <col min="6668" max="6668" width="17.28515625" style="1" bestFit="1" customWidth="1"/>
    <col min="6669" max="6669" width="21.28515625" style="1" customWidth="1"/>
    <col min="6670" max="6671" width="17.28515625" style="1" bestFit="1" customWidth="1"/>
    <col min="6672" max="6672" width="13.28515625" style="1" bestFit="1" customWidth="1"/>
    <col min="6673" max="6673" width="9.140625" style="1"/>
    <col min="6674" max="6674" width="11.5703125" style="1" bestFit="1" customWidth="1"/>
    <col min="6675" max="6912" width="9.140625" style="1"/>
    <col min="6913" max="6913" width="29.28515625" style="1" customWidth="1"/>
    <col min="6914" max="6914" width="44.42578125" style="1" bestFit="1" customWidth="1"/>
    <col min="6915" max="6915" width="42.5703125" style="1" customWidth="1"/>
    <col min="6916" max="6916" width="12.5703125" style="1" bestFit="1" customWidth="1"/>
    <col min="6917" max="6917" width="9.140625" style="1"/>
    <col min="6918" max="6918" width="14.28515625" style="1" customWidth="1"/>
    <col min="6919" max="6919" width="9.140625" style="1"/>
    <col min="6920" max="6921" width="0" style="1" hidden="1" customWidth="1"/>
    <col min="6922" max="6922" width="17.5703125" style="1" customWidth="1"/>
    <col min="6923" max="6923" width="17.85546875" style="1" customWidth="1"/>
    <col min="6924" max="6924" width="17.28515625" style="1" bestFit="1" customWidth="1"/>
    <col min="6925" max="6925" width="21.28515625" style="1" customWidth="1"/>
    <col min="6926" max="6927" width="17.28515625" style="1" bestFit="1" customWidth="1"/>
    <col min="6928" max="6928" width="13.28515625" style="1" bestFit="1" customWidth="1"/>
    <col min="6929" max="6929" width="9.140625" style="1"/>
    <col min="6930" max="6930" width="11.5703125" style="1" bestFit="1" customWidth="1"/>
    <col min="6931" max="7168" width="9.140625" style="1"/>
    <col min="7169" max="7169" width="29.28515625" style="1" customWidth="1"/>
    <col min="7170" max="7170" width="44.42578125" style="1" bestFit="1" customWidth="1"/>
    <col min="7171" max="7171" width="42.5703125" style="1" customWidth="1"/>
    <col min="7172" max="7172" width="12.5703125" style="1" bestFit="1" customWidth="1"/>
    <col min="7173" max="7173" width="9.140625" style="1"/>
    <col min="7174" max="7174" width="14.28515625" style="1" customWidth="1"/>
    <col min="7175" max="7175" width="9.140625" style="1"/>
    <col min="7176" max="7177" width="0" style="1" hidden="1" customWidth="1"/>
    <col min="7178" max="7178" width="17.5703125" style="1" customWidth="1"/>
    <col min="7179" max="7179" width="17.85546875" style="1" customWidth="1"/>
    <col min="7180" max="7180" width="17.28515625" style="1" bestFit="1" customWidth="1"/>
    <col min="7181" max="7181" width="21.28515625" style="1" customWidth="1"/>
    <col min="7182" max="7183" width="17.28515625" style="1" bestFit="1" customWidth="1"/>
    <col min="7184" max="7184" width="13.28515625" style="1" bestFit="1" customWidth="1"/>
    <col min="7185" max="7185" width="9.140625" style="1"/>
    <col min="7186" max="7186" width="11.5703125" style="1" bestFit="1" customWidth="1"/>
    <col min="7187" max="7424" width="9.140625" style="1"/>
    <col min="7425" max="7425" width="29.28515625" style="1" customWidth="1"/>
    <col min="7426" max="7426" width="44.42578125" style="1" bestFit="1" customWidth="1"/>
    <col min="7427" max="7427" width="42.5703125" style="1" customWidth="1"/>
    <col min="7428" max="7428" width="12.5703125" style="1" bestFit="1" customWidth="1"/>
    <col min="7429" max="7429" width="9.140625" style="1"/>
    <col min="7430" max="7430" width="14.28515625" style="1" customWidth="1"/>
    <col min="7431" max="7431" width="9.140625" style="1"/>
    <col min="7432" max="7433" width="0" style="1" hidden="1" customWidth="1"/>
    <col min="7434" max="7434" width="17.5703125" style="1" customWidth="1"/>
    <col min="7435" max="7435" width="17.85546875" style="1" customWidth="1"/>
    <col min="7436" max="7436" width="17.28515625" style="1" bestFit="1" customWidth="1"/>
    <col min="7437" max="7437" width="21.28515625" style="1" customWidth="1"/>
    <col min="7438" max="7439" width="17.28515625" style="1" bestFit="1" customWidth="1"/>
    <col min="7440" max="7440" width="13.28515625" style="1" bestFit="1" customWidth="1"/>
    <col min="7441" max="7441" width="9.140625" style="1"/>
    <col min="7442" max="7442" width="11.5703125" style="1" bestFit="1" customWidth="1"/>
    <col min="7443" max="7680" width="9.140625" style="1"/>
    <col min="7681" max="7681" width="29.28515625" style="1" customWidth="1"/>
    <col min="7682" max="7682" width="44.42578125" style="1" bestFit="1" customWidth="1"/>
    <col min="7683" max="7683" width="42.5703125" style="1" customWidth="1"/>
    <col min="7684" max="7684" width="12.5703125" style="1" bestFit="1" customWidth="1"/>
    <col min="7685" max="7685" width="9.140625" style="1"/>
    <col min="7686" max="7686" width="14.28515625" style="1" customWidth="1"/>
    <col min="7687" max="7687" width="9.140625" style="1"/>
    <col min="7688" max="7689" width="0" style="1" hidden="1" customWidth="1"/>
    <col min="7690" max="7690" width="17.5703125" style="1" customWidth="1"/>
    <col min="7691" max="7691" width="17.85546875" style="1" customWidth="1"/>
    <col min="7692" max="7692" width="17.28515625" style="1" bestFit="1" customWidth="1"/>
    <col min="7693" max="7693" width="21.28515625" style="1" customWidth="1"/>
    <col min="7694" max="7695" width="17.28515625" style="1" bestFit="1" customWidth="1"/>
    <col min="7696" max="7696" width="13.28515625" style="1" bestFit="1" customWidth="1"/>
    <col min="7697" max="7697" width="9.140625" style="1"/>
    <col min="7698" max="7698" width="11.5703125" style="1" bestFit="1" customWidth="1"/>
    <col min="7699" max="7936" width="9.140625" style="1"/>
    <col min="7937" max="7937" width="29.28515625" style="1" customWidth="1"/>
    <col min="7938" max="7938" width="44.42578125" style="1" bestFit="1" customWidth="1"/>
    <col min="7939" max="7939" width="42.5703125" style="1" customWidth="1"/>
    <col min="7940" max="7940" width="12.5703125" style="1" bestFit="1" customWidth="1"/>
    <col min="7941" max="7941" width="9.140625" style="1"/>
    <col min="7942" max="7942" width="14.28515625" style="1" customWidth="1"/>
    <col min="7943" max="7943" width="9.140625" style="1"/>
    <col min="7944" max="7945" width="0" style="1" hidden="1" customWidth="1"/>
    <col min="7946" max="7946" width="17.5703125" style="1" customWidth="1"/>
    <col min="7947" max="7947" width="17.85546875" style="1" customWidth="1"/>
    <col min="7948" max="7948" width="17.28515625" style="1" bestFit="1" customWidth="1"/>
    <col min="7949" max="7949" width="21.28515625" style="1" customWidth="1"/>
    <col min="7950" max="7951" width="17.28515625" style="1" bestFit="1" customWidth="1"/>
    <col min="7952" max="7952" width="13.28515625" style="1" bestFit="1" customWidth="1"/>
    <col min="7953" max="7953" width="9.140625" style="1"/>
    <col min="7954" max="7954" width="11.5703125" style="1" bestFit="1" customWidth="1"/>
    <col min="7955" max="8192" width="9.140625" style="1"/>
    <col min="8193" max="8193" width="29.28515625" style="1" customWidth="1"/>
    <col min="8194" max="8194" width="44.42578125" style="1" bestFit="1" customWidth="1"/>
    <col min="8195" max="8195" width="42.5703125" style="1" customWidth="1"/>
    <col min="8196" max="8196" width="12.5703125" style="1" bestFit="1" customWidth="1"/>
    <col min="8197" max="8197" width="9.140625" style="1"/>
    <col min="8198" max="8198" width="14.28515625" style="1" customWidth="1"/>
    <col min="8199" max="8199" width="9.140625" style="1"/>
    <col min="8200" max="8201" width="0" style="1" hidden="1" customWidth="1"/>
    <col min="8202" max="8202" width="17.5703125" style="1" customWidth="1"/>
    <col min="8203" max="8203" width="17.85546875" style="1" customWidth="1"/>
    <col min="8204" max="8204" width="17.28515625" style="1" bestFit="1" customWidth="1"/>
    <col min="8205" max="8205" width="21.28515625" style="1" customWidth="1"/>
    <col min="8206" max="8207" width="17.28515625" style="1" bestFit="1" customWidth="1"/>
    <col min="8208" max="8208" width="13.28515625" style="1" bestFit="1" customWidth="1"/>
    <col min="8209" max="8209" width="9.140625" style="1"/>
    <col min="8210" max="8210" width="11.5703125" style="1" bestFit="1" customWidth="1"/>
    <col min="8211" max="8448" width="9.140625" style="1"/>
    <col min="8449" max="8449" width="29.28515625" style="1" customWidth="1"/>
    <col min="8450" max="8450" width="44.42578125" style="1" bestFit="1" customWidth="1"/>
    <col min="8451" max="8451" width="42.5703125" style="1" customWidth="1"/>
    <col min="8452" max="8452" width="12.5703125" style="1" bestFit="1" customWidth="1"/>
    <col min="8453" max="8453" width="9.140625" style="1"/>
    <col min="8454" max="8454" width="14.28515625" style="1" customWidth="1"/>
    <col min="8455" max="8455" width="9.140625" style="1"/>
    <col min="8456" max="8457" width="0" style="1" hidden="1" customWidth="1"/>
    <col min="8458" max="8458" width="17.5703125" style="1" customWidth="1"/>
    <col min="8459" max="8459" width="17.85546875" style="1" customWidth="1"/>
    <col min="8460" max="8460" width="17.28515625" style="1" bestFit="1" customWidth="1"/>
    <col min="8461" max="8461" width="21.28515625" style="1" customWidth="1"/>
    <col min="8462" max="8463" width="17.28515625" style="1" bestFit="1" customWidth="1"/>
    <col min="8464" max="8464" width="13.28515625" style="1" bestFit="1" customWidth="1"/>
    <col min="8465" max="8465" width="9.140625" style="1"/>
    <col min="8466" max="8466" width="11.5703125" style="1" bestFit="1" customWidth="1"/>
    <col min="8467" max="8704" width="9.140625" style="1"/>
    <col min="8705" max="8705" width="29.28515625" style="1" customWidth="1"/>
    <col min="8706" max="8706" width="44.42578125" style="1" bestFit="1" customWidth="1"/>
    <col min="8707" max="8707" width="42.5703125" style="1" customWidth="1"/>
    <col min="8708" max="8708" width="12.5703125" style="1" bestFit="1" customWidth="1"/>
    <col min="8709" max="8709" width="9.140625" style="1"/>
    <col min="8710" max="8710" width="14.28515625" style="1" customWidth="1"/>
    <col min="8711" max="8711" width="9.140625" style="1"/>
    <col min="8712" max="8713" width="0" style="1" hidden="1" customWidth="1"/>
    <col min="8714" max="8714" width="17.5703125" style="1" customWidth="1"/>
    <col min="8715" max="8715" width="17.85546875" style="1" customWidth="1"/>
    <col min="8716" max="8716" width="17.28515625" style="1" bestFit="1" customWidth="1"/>
    <col min="8717" max="8717" width="21.28515625" style="1" customWidth="1"/>
    <col min="8718" max="8719" width="17.28515625" style="1" bestFit="1" customWidth="1"/>
    <col min="8720" max="8720" width="13.28515625" style="1" bestFit="1" customWidth="1"/>
    <col min="8721" max="8721" width="9.140625" style="1"/>
    <col min="8722" max="8722" width="11.5703125" style="1" bestFit="1" customWidth="1"/>
    <col min="8723" max="8960" width="9.140625" style="1"/>
    <col min="8961" max="8961" width="29.28515625" style="1" customWidth="1"/>
    <col min="8962" max="8962" width="44.42578125" style="1" bestFit="1" customWidth="1"/>
    <col min="8963" max="8963" width="42.5703125" style="1" customWidth="1"/>
    <col min="8964" max="8964" width="12.5703125" style="1" bestFit="1" customWidth="1"/>
    <col min="8965" max="8965" width="9.140625" style="1"/>
    <col min="8966" max="8966" width="14.28515625" style="1" customWidth="1"/>
    <col min="8967" max="8967" width="9.140625" style="1"/>
    <col min="8968" max="8969" width="0" style="1" hidden="1" customWidth="1"/>
    <col min="8970" max="8970" width="17.5703125" style="1" customWidth="1"/>
    <col min="8971" max="8971" width="17.85546875" style="1" customWidth="1"/>
    <col min="8972" max="8972" width="17.28515625" style="1" bestFit="1" customWidth="1"/>
    <col min="8973" max="8973" width="21.28515625" style="1" customWidth="1"/>
    <col min="8974" max="8975" width="17.28515625" style="1" bestFit="1" customWidth="1"/>
    <col min="8976" max="8976" width="13.28515625" style="1" bestFit="1" customWidth="1"/>
    <col min="8977" max="8977" width="9.140625" style="1"/>
    <col min="8978" max="8978" width="11.5703125" style="1" bestFit="1" customWidth="1"/>
    <col min="8979" max="9216" width="9.140625" style="1"/>
    <col min="9217" max="9217" width="29.28515625" style="1" customWidth="1"/>
    <col min="9218" max="9218" width="44.42578125" style="1" bestFit="1" customWidth="1"/>
    <col min="9219" max="9219" width="42.5703125" style="1" customWidth="1"/>
    <col min="9220" max="9220" width="12.5703125" style="1" bestFit="1" customWidth="1"/>
    <col min="9221" max="9221" width="9.140625" style="1"/>
    <col min="9222" max="9222" width="14.28515625" style="1" customWidth="1"/>
    <col min="9223" max="9223" width="9.140625" style="1"/>
    <col min="9224" max="9225" width="0" style="1" hidden="1" customWidth="1"/>
    <col min="9226" max="9226" width="17.5703125" style="1" customWidth="1"/>
    <col min="9227" max="9227" width="17.85546875" style="1" customWidth="1"/>
    <col min="9228" max="9228" width="17.28515625" style="1" bestFit="1" customWidth="1"/>
    <col min="9229" max="9229" width="21.28515625" style="1" customWidth="1"/>
    <col min="9230" max="9231" width="17.28515625" style="1" bestFit="1" customWidth="1"/>
    <col min="9232" max="9232" width="13.28515625" style="1" bestFit="1" customWidth="1"/>
    <col min="9233" max="9233" width="9.140625" style="1"/>
    <col min="9234" max="9234" width="11.5703125" style="1" bestFit="1" customWidth="1"/>
    <col min="9235" max="9472" width="9.140625" style="1"/>
    <col min="9473" max="9473" width="29.28515625" style="1" customWidth="1"/>
    <col min="9474" max="9474" width="44.42578125" style="1" bestFit="1" customWidth="1"/>
    <col min="9475" max="9475" width="42.5703125" style="1" customWidth="1"/>
    <col min="9476" max="9476" width="12.5703125" style="1" bestFit="1" customWidth="1"/>
    <col min="9477" max="9477" width="9.140625" style="1"/>
    <col min="9478" max="9478" width="14.28515625" style="1" customWidth="1"/>
    <col min="9479" max="9479" width="9.140625" style="1"/>
    <col min="9480" max="9481" width="0" style="1" hidden="1" customWidth="1"/>
    <col min="9482" max="9482" width="17.5703125" style="1" customWidth="1"/>
    <col min="9483" max="9483" width="17.85546875" style="1" customWidth="1"/>
    <col min="9484" max="9484" width="17.28515625" style="1" bestFit="1" customWidth="1"/>
    <col min="9485" max="9485" width="21.28515625" style="1" customWidth="1"/>
    <col min="9486" max="9487" width="17.28515625" style="1" bestFit="1" customWidth="1"/>
    <col min="9488" max="9488" width="13.28515625" style="1" bestFit="1" customWidth="1"/>
    <col min="9489" max="9489" width="9.140625" style="1"/>
    <col min="9490" max="9490" width="11.5703125" style="1" bestFit="1" customWidth="1"/>
    <col min="9491" max="9728" width="9.140625" style="1"/>
    <col min="9729" max="9729" width="29.28515625" style="1" customWidth="1"/>
    <col min="9730" max="9730" width="44.42578125" style="1" bestFit="1" customWidth="1"/>
    <col min="9731" max="9731" width="42.5703125" style="1" customWidth="1"/>
    <col min="9732" max="9732" width="12.5703125" style="1" bestFit="1" customWidth="1"/>
    <col min="9733" max="9733" width="9.140625" style="1"/>
    <col min="9734" max="9734" width="14.28515625" style="1" customWidth="1"/>
    <col min="9735" max="9735" width="9.140625" style="1"/>
    <col min="9736" max="9737" width="0" style="1" hidden="1" customWidth="1"/>
    <col min="9738" max="9738" width="17.5703125" style="1" customWidth="1"/>
    <col min="9739" max="9739" width="17.85546875" style="1" customWidth="1"/>
    <col min="9740" max="9740" width="17.28515625" style="1" bestFit="1" customWidth="1"/>
    <col min="9741" max="9741" width="21.28515625" style="1" customWidth="1"/>
    <col min="9742" max="9743" width="17.28515625" style="1" bestFit="1" customWidth="1"/>
    <col min="9744" max="9744" width="13.28515625" style="1" bestFit="1" customWidth="1"/>
    <col min="9745" max="9745" width="9.140625" style="1"/>
    <col min="9746" max="9746" width="11.5703125" style="1" bestFit="1" customWidth="1"/>
    <col min="9747" max="9984" width="9.140625" style="1"/>
    <col min="9985" max="9985" width="29.28515625" style="1" customWidth="1"/>
    <col min="9986" max="9986" width="44.42578125" style="1" bestFit="1" customWidth="1"/>
    <col min="9987" max="9987" width="42.5703125" style="1" customWidth="1"/>
    <col min="9988" max="9988" width="12.5703125" style="1" bestFit="1" customWidth="1"/>
    <col min="9989" max="9989" width="9.140625" style="1"/>
    <col min="9990" max="9990" width="14.28515625" style="1" customWidth="1"/>
    <col min="9991" max="9991" width="9.140625" style="1"/>
    <col min="9992" max="9993" width="0" style="1" hidden="1" customWidth="1"/>
    <col min="9994" max="9994" width="17.5703125" style="1" customWidth="1"/>
    <col min="9995" max="9995" width="17.85546875" style="1" customWidth="1"/>
    <col min="9996" max="9996" width="17.28515625" style="1" bestFit="1" customWidth="1"/>
    <col min="9997" max="9997" width="21.28515625" style="1" customWidth="1"/>
    <col min="9998" max="9999" width="17.28515625" style="1" bestFit="1" customWidth="1"/>
    <col min="10000" max="10000" width="13.28515625" style="1" bestFit="1" customWidth="1"/>
    <col min="10001" max="10001" width="9.140625" style="1"/>
    <col min="10002" max="10002" width="11.5703125" style="1" bestFit="1" customWidth="1"/>
    <col min="10003" max="10240" width="9.140625" style="1"/>
    <col min="10241" max="10241" width="29.28515625" style="1" customWidth="1"/>
    <col min="10242" max="10242" width="44.42578125" style="1" bestFit="1" customWidth="1"/>
    <col min="10243" max="10243" width="42.5703125" style="1" customWidth="1"/>
    <col min="10244" max="10244" width="12.5703125" style="1" bestFit="1" customWidth="1"/>
    <col min="10245" max="10245" width="9.140625" style="1"/>
    <col min="10246" max="10246" width="14.28515625" style="1" customWidth="1"/>
    <col min="10247" max="10247" width="9.140625" style="1"/>
    <col min="10248" max="10249" width="0" style="1" hidden="1" customWidth="1"/>
    <col min="10250" max="10250" width="17.5703125" style="1" customWidth="1"/>
    <col min="10251" max="10251" width="17.85546875" style="1" customWidth="1"/>
    <col min="10252" max="10252" width="17.28515625" style="1" bestFit="1" customWidth="1"/>
    <col min="10253" max="10253" width="21.28515625" style="1" customWidth="1"/>
    <col min="10254" max="10255" width="17.28515625" style="1" bestFit="1" customWidth="1"/>
    <col min="10256" max="10256" width="13.28515625" style="1" bestFit="1" customWidth="1"/>
    <col min="10257" max="10257" width="9.140625" style="1"/>
    <col min="10258" max="10258" width="11.5703125" style="1" bestFit="1" customWidth="1"/>
    <col min="10259" max="10496" width="9.140625" style="1"/>
    <col min="10497" max="10497" width="29.28515625" style="1" customWidth="1"/>
    <col min="10498" max="10498" width="44.42578125" style="1" bestFit="1" customWidth="1"/>
    <col min="10499" max="10499" width="42.5703125" style="1" customWidth="1"/>
    <col min="10500" max="10500" width="12.5703125" style="1" bestFit="1" customWidth="1"/>
    <col min="10501" max="10501" width="9.140625" style="1"/>
    <col min="10502" max="10502" width="14.28515625" style="1" customWidth="1"/>
    <col min="10503" max="10503" width="9.140625" style="1"/>
    <col min="10504" max="10505" width="0" style="1" hidden="1" customWidth="1"/>
    <col min="10506" max="10506" width="17.5703125" style="1" customWidth="1"/>
    <col min="10507" max="10507" width="17.85546875" style="1" customWidth="1"/>
    <col min="10508" max="10508" width="17.28515625" style="1" bestFit="1" customWidth="1"/>
    <col min="10509" max="10509" width="21.28515625" style="1" customWidth="1"/>
    <col min="10510" max="10511" width="17.28515625" style="1" bestFit="1" customWidth="1"/>
    <col min="10512" max="10512" width="13.28515625" style="1" bestFit="1" customWidth="1"/>
    <col min="10513" max="10513" width="9.140625" style="1"/>
    <col min="10514" max="10514" width="11.5703125" style="1" bestFit="1" customWidth="1"/>
    <col min="10515" max="10752" width="9.140625" style="1"/>
    <col min="10753" max="10753" width="29.28515625" style="1" customWidth="1"/>
    <col min="10754" max="10754" width="44.42578125" style="1" bestFit="1" customWidth="1"/>
    <col min="10755" max="10755" width="42.5703125" style="1" customWidth="1"/>
    <col min="10756" max="10756" width="12.5703125" style="1" bestFit="1" customWidth="1"/>
    <col min="10757" max="10757" width="9.140625" style="1"/>
    <col min="10758" max="10758" width="14.28515625" style="1" customWidth="1"/>
    <col min="10759" max="10759" width="9.140625" style="1"/>
    <col min="10760" max="10761" width="0" style="1" hidden="1" customWidth="1"/>
    <col min="10762" max="10762" width="17.5703125" style="1" customWidth="1"/>
    <col min="10763" max="10763" width="17.85546875" style="1" customWidth="1"/>
    <col min="10764" max="10764" width="17.28515625" style="1" bestFit="1" customWidth="1"/>
    <col min="10765" max="10765" width="21.28515625" style="1" customWidth="1"/>
    <col min="10766" max="10767" width="17.28515625" style="1" bestFit="1" customWidth="1"/>
    <col min="10768" max="10768" width="13.28515625" style="1" bestFit="1" customWidth="1"/>
    <col min="10769" max="10769" width="9.140625" style="1"/>
    <col min="10770" max="10770" width="11.5703125" style="1" bestFit="1" customWidth="1"/>
    <col min="10771" max="11008" width="9.140625" style="1"/>
    <col min="11009" max="11009" width="29.28515625" style="1" customWidth="1"/>
    <col min="11010" max="11010" width="44.42578125" style="1" bestFit="1" customWidth="1"/>
    <col min="11011" max="11011" width="42.5703125" style="1" customWidth="1"/>
    <col min="11012" max="11012" width="12.5703125" style="1" bestFit="1" customWidth="1"/>
    <col min="11013" max="11013" width="9.140625" style="1"/>
    <col min="11014" max="11014" width="14.28515625" style="1" customWidth="1"/>
    <col min="11015" max="11015" width="9.140625" style="1"/>
    <col min="11016" max="11017" width="0" style="1" hidden="1" customWidth="1"/>
    <col min="11018" max="11018" width="17.5703125" style="1" customWidth="1"/>
    <col min="11019" max="11019" width="17.85546875" style="1" customWidth="1"/>
    <col min="11020" max="11020" width="17.28515625" style="1" bestFit="1" customWidth="1"/>
    <col min="11021" max="11021" width="21.28515625" style="1" customWidth="1"/>
    <col min="11022" max="11023" width="17.28515625" style="1" bestFit="1" customWidth="1"/>
    <col min="11024" max="11024" width="13.28515625" style="1" bestFit="1" customWidth="1"/>
    <col min="11025" max="11025" width="9.140625" style="1"/>
    <col min="11026" max="11026" width="11.5703125" style="1" bestFit="1" customWidth="1"/>
    <col min="11027" max="11264" width="9.140625" style="1"/>
    <col min="11265" max="11265" width="29.28515625" style="1" customWidth="1"/>
    <col min="11266" max="11266" width="44.42578125" style="1" bestFit="1" customWidth="1"/>
    <col min="11267" max="11267" width="42.5703125" style="1" customWidth="1"/>
    <col min="11268" max="11268" width="12.5703125" style="1" bestFit="1" customWidth="1"/>
    <col min="11269" max="11269" width="9.140625" style="1"/>
    <col min="11270" max="11270" width="14.28515625" style="1" customWidth="1"/>
    <col min="11271" max="11271" width="9.140625" style="1"/>
    <col min="11272" max="11273" width="0" style="1" hidden="1" customWidth="1"/>
    <col min="11274" max="11274" width="17.5703125" style="1" customWidth="1"/>
    <col min="11275" max="11275" width="17.85546875" style="1" customWidth="1"/>
    <col min="11276" max="11276" width="17.28515625" style="1" bestFit="1" customWidth="1"/>
    <col min="11277" max="11277" width="21.28515625" style="1" customWidth="1"/>
    <col min="11278" max="11279" width="17.28515625" style="1" bestFit="1" customWidth="1"/>
    <col min="11280" max="11280" width="13.28515625" style="1" bestFit="1" customWidth="1"/>
    <col min="11281" max="11281" width="9.140625" style="1"/>
    <col min="11282" max="11282" width="11.5703125" style="1" bestFit="1" customWidth="1"/>
    <col min="11283" max="11520" width="9.140625" style="1"/>
    <col min="11521" max="11521" width="29.28515625" style="1" customWidth="1"/>
    <col min="11522" max="11522" width="44.42578125" style="1" bestFit="1" customWidth="1"/>
    <col min="11523" max="11523" width="42.5703125" style="1" customWidth="1"/>
    <col min="11524" max="11524" width="12.5703125" style="1" bestFit="1" customWidth="1"/>
    <col min="11525" max="11525" width="9.140625" style="1"/>
    <col min="11526" max="11526" width="14.28515625" style="1" customWidth="1"/>
    <col min="11527" max="11527" width="9.140625" style="1"/>
    <col min="11528" max="11529" width="0" style="1" hidden="1" customWidth="1"/>
    <col min="11530" max="11530" width="17.5703125" style="1" customWidth="1"/>
    <col min="11531" max="11531" width="17.85546875" style="1" customWidth="1"/>
    <col min="11532" max="11532" width="17.28515625" style="1" bestFit="1" customWidth="1"/>
    <col min="11533" max="11533" width="21.28515625" style="1" customWidth="1"/>
    <col min="11534" max="11535" width="17.28515625" style="1" bestFit="1" customWidth="1"/>
    <col min="11536" max="11536" width="13.28515625" style="1" bestFit="1" customWidth="1"/>
    <col min="11537" max="11537" width="9.140625" style="1"/>
    <col min="11538" max="11538" width="11.5703125" style="1" bestFit="1" customWidth="1"/>
    <col min="11539" max="11776" width="9.140625" style="1"/>
    <col min="11777" max="11777" width="29.28515625" style="1" customWidth="1"/>
    <col min="11778" max="11778" width="44.42578125" style="1" bestFit="1" customWidth="1"/>
    <col min="11779" max="11779" width="42.5703125" style="1" customWidth="1"/>
    <col min="11780" max="11780" width="12.5703125" style="1" bestFit="1" customWidth="1"/>
    <col min="11781" max="11781" width="9.140625" style="1"/>
    <col min="11782" max="11782" width="14.28515625" style="1" customWidth="1"/>
    <col min="11783" max="11783" width="9.140625" style="1"/>
    <col min="11784" max="11785" width="0" style="1" hidden="1" customWidth="1"/>
    <col min="11786" max="11786" width="17.5703125" style="1" customWidth="1"/>
    <col min="11787" max="11787" width="17.85546875" style="1" customWidth="1"/>
    <col min="11788" max="11788" width="17.28515625" style="1" bestFit="1" customWidth="1"/>
    <col min="11789" max="11789" width="21.28515625" style="1" customWidth="1"/>
    <col min="11790" max="11791" width="17.28515625" style="1" bestFit="1" customWidth="1"/>
    <col min="11792" max="11792" width="13.28515625" style="1" bestFit="1" customWidth="1"/>
    <col min="11793" max="11793" width="9.140625" style="1"/>
    <col min="11794" max="11794" width="11.5703125" style="1" bestFit="1" customWidth="1"/>
    <col min="11795" max="12032" width="9.140625" style="1"/>
    <col min="12033" max="12033" width="29.28515625" style="1" customWidth="1"/>
    <col min="12034" max="12034" width="44.42578125" style="1" bestFit="1" customWidth="1"/>
    <col min="12035" max="12035" width="42.5703125" style="1" customWidth="1"/>
    <col min="12036" max="12036" width="12.5703125" style="1" bestFit="1" customWidth="1"/>
    <col min="12037" max="12037" width="9.140625" style="1"/>
    <col min="12038" max="12038" width="14.28515625" style="1" customWidth="1"/>
    <col min="12039" max="12039" width="9.140625" style="1"/>
    <col min="12040" max="12041" width="0" style="1" hidden="1" customWidth="1"/>
    <col min="12042" max="12042" width="17.5703125" style="1" customWidth="1"/>
    <col min="12043" max="12043" width="17.85546875" style="1" customWidth="1"/>
    <col min="12044" max="12044" width="17.28515625" style="1" bestFit="1" customWidth="1"/>
    <col min="12045" max="12045" width="21.28515625" style="1" customWidth="1"/>
    <col min="12046" max="12047" width="17.28515625" style="1" bestFit="1" customWidth="1"/>
    <col min="12048" max="12048" width="13.28515625" style="1" bestFit="1" customWidth="1"/>
    <col min="12049" max="12049" width="9.140625" style="1"/>
    <col min="12050" max="12050" width="11.5703125" style="1" bestFit="1" customWidth="1"/>
    <col min="12051" max="12288" width="9.140625" style="1"/>
    <col min="12289" max="12289" width="29.28515625" style="1" customWidth="1"/>
    <col min="12290" max="12290" width="44.42578125" style="1" bestFit="1" customWidth="1"/>
    <col min="12291" max="12291" width="42.5703125" style="1" customWidth="1"/>
    <col min="12292" max="12292" width="12.5703125" style="1" bestFit="1" customWidth="1"/>
    <col min="12293" max="12293" width="9.140625" style="1"/>
    <col min="12294" max="12294" width="14.28515625" style="1" customWidth="1"/>
    <col min="12295" max="12295" width="9.140625" style="1"/>
    <col min="12296" max="12297" width="0" style="1" hidden="1" customWidth="1"/>
    <col min="12298" max="12298" width="17.5703125" style="1" customWidth="1"/>
    <col min="12299" max="12299" width="17.85546875" style="1" customWidth="1"/>
    <col min="12300" max="12300" width="17.28515625" style="1" bestFit="1" customWidth="1"/>
    <col min="12301" max="12301" width="21.28515625" style="1" customWidth="1"/>
    <col min="12302" max="12303" width="17.28515625" style="1" bestFit="1" customWidth="1"/>
    <col min="12304" max="12304" width="13.28515625" style="1" bestFit="1" customWidth="1"/>
    <col min="12305" max="12305" width="9.140625" style="1"/>
    <col min="12306" max="12306" width="11.5703125" style="1" bestFit="1" customWidth="1"/>
    <col min="12307" max="12544" width="9.140625" style="1"/>
    <col min="12545" max="12545" width="29.28515625" style="1" customWidth="1"/>
    <col min="12546" max="12546" width="44.42578125" style="1" bestFit="1" customWidth="1"/>
    <col min="12547" max="12547" width="42.5703125" style="1" customWidth="1"/>
    <col min="12548" max="12548" width="12.5703125" style="1" bestFit="1" customWidth="1"/>
    <col min="12549" max="12549" width="9.140625" style="1"/>
    <col min="12550" max="12550" width="14.28515625" style="1" customWidth="1"/>
    <col min="12551" max="12551" width="9.140625" style="1"/>
    <col min="12552" max="12553" width="0" style="1" hidden="1" customWidth="1"/>
    <col min="12554" max="12554" width="17.5703125" style="1" customWidth="1"/>
    <col min="12555" max="12555" width="17.85546875" style="1" customWidth="1"/>
    <col min="12556" max="12556" width="17.28515625" style="1" bestFit="1" customWidth="1"/>
    <col min="12557" max="12557" width="21.28515625" style="1" customWidth="1"/>
    <col min="12558" max="12559" width="17.28515625" style="1" bestFit="1" customWidth="1"/>
    <col min="12560" max="12560" width="13.28515625" style="1" bestFit="1" customWidth="1"/>
    <col min="12561" max="12561" width="9.140625" style="1"/>
    <col min="12562" max="12562" width="11.5703125" style="1" bestFit="1" customWidth="1"/>
    <col min="12563" max="12800" width="9.140625" style="1"/>
    <col min="12801" max="12801" width="29.28515625" style="1" customWidth="1"/>
    <col min="12802" max="12802" width="44.42578125" style="1" bestFit="1" customWidth="1"/>
    <col min="12803" max="12803" width="42.5703125" style="1" customWidth="1"/>
    <col min="12804" max="12804" width="12.5703125" style="1" bestFit="1" customWidth="1"/>
    <col min="12805" max="12805" width="9.140625" style="1"/>
    <col min="12806" max="12806" width="14.28515625" style="1" customWidth="1"/>
    <col min="12807" max="12807" width="9.140625" style="1"/>
    <col min="12808" max="12809" width="0" style="1" hidden="1" customWidth="1"/>
    <col min="12810" max="12810" width="17.5703125" style="1" customWidth="1"/>
    <col min="12811" max="12811" width="17.85546875" style="1" customWidth="1"/>
    <col min="12812" max="12812" width="17.28515625" style="1" bestFit="1" customWidth="1"/>
    <col min="12813" max="12813" width="21.28515625" style="1" customWidth="1"/>
    <col min="12814" max="12815" width="17.28515625" style="1" bestFit="1" customWidth="1"/>
    <col min="12816" max="12816" width="13.28515625" style="1" bestFit="1" customWidth="1"/>
    <col min="12817" max="12817" width="9.140625" style="1"/>
    <col min="12818" max="12818" width="11.5703125" style="1" bestFit="1" customWidth="1"/>
    <col min="12819" max="13056" width="9.140625" style="1"/>
    <col min="13057" max="13057" width="29.28515625" style="1" customWidth="1"/>
    <col min="13058" max="13058" width="44.42578125" style="1" bestFit="1" customWidth="1"/>
    <col min="13059" max="13059" width="42.5703125" style="1" customWidth="1"/>
    <col min="13060" max="13060" width="12.5703125" style="1" bestFit="1" customWidth="1"/>
    <col min="13061" max="13061" width="9.140625" style="1"/>
    <col min="13062" max="13062" width="14.28515625" style="1" customWidth="1"/>
    <col min="13063" max="13063" width="9.140625" style="1"/>
    <col min="13064" max="13065" width="0" style="1" hidden="1" customWidth="1"/>
    <col min="13066" max="13066" width="17.5703125" style="1" customWidth="1"/>
    <col min="13067" max="13067" width="17.85546875" style="1" customWidth="1"/>
    <col min="13068" max="13068" width="17.28515625" style="1" bestFit="1" customWidth="1"/>
    <col min="13069" max="13069" width="21.28515625" style="1" customWidth="1"/>
    <col min="13070" max="13071" width="17.28515625" style="1" bestFit="1" customWidth="1"/>
    <col min="13072" max="13072" width="13.28515625" style="1" bestFit="1" customWidth="1"/>
    <col min="13073" max="13073" width="9.140625" style="1"/>
    <col min="13074" max="13074" width="11.5703125" style="1" bestFit="1" customWidth="1"/>
    <col min="13075" max="13312" width="9.140625" style="1"/>
    <col min="13313" max="13313" width="29.28515625" style="1" customWidth="1"/>
    <col min="13314" max="13314" width="44.42578125" style="1" bestFit="1" customWidth="1"/>
    <col min="13315" max="13315" width="42.5703125" style="1" customWidth="1"/>
    <col min="13316" max="13316" width="12.5703125" style="1" bestFit="1" customWidth="1"/>
    <col min="13317" max="13317" width="9.140625" style="1"/>
    <col min="13318" max="13318" width="14.28515625" style="1" customWidth="1"/>
    <col min="13319" max="13319" width="9.140625" style="1"/>
    <col min="13320" max="13321" width="0" style="1" hidden="1" customWidth="1"/>
    <col min="13322" max="13322" width="17.5703125" style="1" customWidth="1"/>
    <col min="13323" max="13323" width="17.85546875" style="1" customWidth="1"/>
    <col min="13324" max="13324" width="17.28515625" style="1" bestFit="1" customWidth="1"/>
    <col min="13325" max="13325" width="21.28515625" style="1" customWidth="1"/>
    <col min="13326" max="13327" width="17.28515625" style="1" bestFit="1" customWidth="1"/>
    <col min="13328" max="13328" width="13.28515625" style="1" bestFit="1" customWidth="1"/>
    <col min="13329" max="13329" width="9.140625" style="1"/>
    <col min="13330" max="13330" width="11.5703125" style="1" bestFit="1" customWidth="1"/>
    <col min="13331" max="13568" width="9.140625" style="1"/>
    <col min="13569" max="13569" width="29.28515625" style="1" customWidth="1"/>
    <col min="13570" max="13570" width="44.42578125" style="1" bestFit="1" customWidth="1"/>
    <col min="13571" max="13571" width="42.5703125" style="1" customWidth="1"/>
    <col min="13572" max="13572" width="12.5703125" style="1" bestFit="1" customWidth="1"/>
    <col min="13573" max="13573" width="9.140625" style="1"/>
    <col min="13574" max="13574" width="14.28515625" style="1" customWidth="1"/>
    <col min="13575" max="13575" width="9.140625" style="1"/>
    <col min="13576" max="13577" width="0" style="1" hidden="1" customWidth="1"/>
    <col min="13578" max="13578" width="17.5703125" style="1" customWidth="1"/>
    <col min="13579" max="13579" width="17.85546875" style="1" customWidth="1"/>
    <col min="13580" max="13580" width="17.28515625" style="1" bestFit="1" customWidth="1"/>
    <col min="13581" max="13581" width="21.28515625" style="1" customWidth="1"/>
    <col min="13582" max="13583" width="17.28515625" style="1" bestFit="1" customWidth="1"/>
    <col min="13584" max="13584" width="13.28515625" style="1" bestFit="1" customWidth="1"/>
    <col min="13585" max="13585" width="9.140625" style="1"/>
    <col min="13586" max="13586" width="11.5703125" style="1" bestFit="1" customWidth="1"/>
    <col min="13587" max="13824" width="9.140625" style="1"/>
    <col min="13825" max="13825" width="29.28515625" style="1" customWidth="1"/>
    <col min="13826" max="13826" width="44.42578125" style="1" bestFit="1" customWidth="1"/>
    <col min="13827" max="13827" width="42.5703125" style="1" customWidth="1"/>
    <col min="13828" max="13828" width="12.5703125" style="1" bestFit="1" customWidth="1"/>
    <col min="13829" max="13829" width="9.140625" style="1"/>
    <col min="13830" max="13830" width="14.28515625" style="1" customWidth="1"/>
    <col min="13831" max="13831" width="9.140625" style="1"/>
    <col min="13832" max="13833" width="0" style="1" hidden="1" customWidth="1"/>
    <col min="13834" max="13834" width="17.5703125" style="1" customWidth="1"/>
    <col min="13835" max="13835" width="17.85546875" style="1" customWidth="1"/>
    <col min="13836" max="13836" width="17.28515625" style="1" bestFit="1" customWidth="1"/>
    <col min="13837" max="13837" width="21.28515625" style="1" customWidth="1"/>
    <col min="13838" max="13839" width="17.28515625" style="1" bestFit="1" customWidth="1"/>
    <col min="13840" max="13840" width="13.28515625" style="1" bestFit="1" customWidth="1"/>
    <col min="13841" max="13841" width="9.140625" style="1"/>
    <col min="13842" max="13842" width="11.5703125" style="1" bestFit="1" customWidth="1"/>
    <col min="13843" max="14080" width="9.140625" style="1"/>
    <col min="14081" max="14081" width="29.28515625" style="1" customWidth="1"/>
    <col min="14082" max="14082" width="44.42578125" style="1" bestFit="1" customWidth="1"/>
    <col min="14083" max="14083" width="42.5703125" style="1" customWidth="1"/>
    <col min="14084" max="14084" width="12.5703125" style="1" bestFit="1" customWidth="1"/>
    <col min="14085" max="14085" width="9.140625" style="1"/>
    <col min="14086" max="14086" width="14.28515625" style="1" customWidth="1"/>
    <col min="14087" max="14087" width="9.140625" style="1"/>
    <col min="14088" max="14089" width="0" style="1" hidden="1" customWidth="1"/>
    <col min="14090" max="14090" width="17.5703125" style="1" customWidth="1"/>
    <col min="14091" max="14091" width="17.85546875" style="1" customWidth="1"/>
    <col min="14092" max="14092" width="17.28515625" style="1" bestFit="1" customWidth="1"/>
    <col min="14093" max="14093" width="21.28515625" style="1" customWidth="1"/>
    <col min="14094" max="14095" width="17.28515625" style="1" bestFit="1" customWidth="1"/>
    <col min="14096" max="14096" width="13.28515625" style="1" bestFit="1" customWidth="1"/>
    <col min="14097" max="14097" width="9.140625" style="1"/>
    <col min="14098" max="14098" width="11.5703125" style="1" bestFit="1" customWidth="1"/>
    <col min="14099" max="14336" width="9.140625" style="1"/>
    <col min="14337" max="14337" width="29.28515625" style="1" customWidth="1"/>
    <col min="14338" max="14338" width="44.42578125" style="1" bestFit="1" customWidth="1"/>
    <col min="14339" max="14339" width="42.5703125" style="1" customWidth="1"/>
    <col min="14340" max="14340" width="12.5703125" style="1" bestFit="1" customWidth="1"/>
    <col min="14341" max="14341" width="9.140625" style="1"/>
    <col min="14342" max="14342" width="14.28515625" style="1" customWidth="1"/>
    <col min="14343" max="14343" width="9.140625" style="1"/>
    <col min="14344" max="14345" width="0" style="1" hidden="1" customWidth="1"/>
    <col min="14346" max="14346" width="17.5703125" style="1" customWidth="1"/>
    <col min="14347" max="14347" width="17.85546875" style="1" customWidth="1"/>
    <col min="14348" max="14348" width="17.28515625" style="1" bestFit="1" customWidth="1"/>
    <col min="14349" max="14349" width="21.28515625" style="1" customWidth="1"/>
    <col min="14350" max="14351" width="17.28515625" style="1" bestFit="1" customWidth="1"/>
    <col min="14352" max="14352" width="13.28515625" style="1" bestFit="1" customWidth="1"/>
    <col min="14353" max="14353" width="9.140625" style="1"/>
    <col min="14354" max="14354" width="11.5703125" style="1" bestFit="1" customWidth="1"/>
    <col min="14355" max="14592" width="9.140625" style="1"/>
    <col min="14593" max="14593" width="29.28515625" style="1" customWidth="1"/>
    <col min="14594" max="14594" width="44.42578125" style="1" bestFit="1" customWidth="1"/>
    <col min="14595" max="14595" width="42.5703125" style="1" customWidth="1"/>
    <col min="14596" max="14596" width="12.5703125" style="1" bestFit="1" customWidth="1"/>
    <col min="14597" max="14597" width="9.140625" style="1"/>
    <col min="14598" max="14598" width="14.28515625" style="1" customWidth="1"/>
    <col min="14599" max="14599" width="9.140625" style="1"/>
    <col min="14600" max="14601" width="0" style="1" hidden="1" customWidth="1"/>
    <col min="14602" max="14602" width="17.5703125" style="1" customWidth="1"/>
    <col min="14603" max="14603" width="17.85546875" style="1" customWidth="1"/>
    <col min="14604" max="14604" width="17.28515625" style="1" bestFit="1" customWidth="1"/>
    <col min="14605" max="14605" width="21.28515625" style="1" customWidth="1"/>
    <col min="14606" max="14607" width="17.28515625" style="1" bestFit="1" customWidth="1"/>
    <col min="14608" max="14608" width="13.28515625" style="1" bestFit="1" customWidth="1"/>
    <col min="14609" max="14609" width="9.140625" style="1"/>
    <col min="14610" max="14610" width="11.5703125" style="1" bestFit="1" customWidth="1"/>
    <col min="14611" max="14848" width="9.140625" style="1"/>
    <col min="14849" max="14849" width="29.28515625" style="1" customWidth="1"/>
    <col min="14850" max="14850" width="44.42578125" style="1" bestFit="1" customWidth="1"/>
    <col min="14851" max="14851" width="42.5703125" style="1" customWidth="1"/>
    <col min="14852" max="14852" width="12.5703125" style="1" bestFit="1" customWidth="1"/>
    <col min="14853" max="14853" width="9.140625" style="1"/>
    <col min="14854" max="14854" width="14.28515625" style="1" customWidth="1"/>
    <col min="14855" max="14855" width="9.140625" style="1"/>
    <col min="14856" max="14857" width="0" style="1" hidden="1" customWidth="1"/>
    <col min="14858" max="14858" width="17.5703125" style="1" customWidth="1"/>
    <col min="14859" max="14859" width="17.85546875" style="1" customWidth="1"/>
    <col min="14860" max="14860" width="17.28515625" style="1" bestFit="1" customWidth="1"/>
    <col min="14861" max="14861" width="21.28515625" style="1" customWidth="1"/>
    <col min="14862" max="14863" width="17.28515625" style="1" bestFit="1" customWidth="1"/>
    <col min="14864" max="14864" width="13.28515625" style="1" bestFit="1" customWidth="1"/>
    <col min="14865" max="14865" width="9.140625" style="1"/>
    <col min="14866" max="14866" width="11.5703125" style="1" bestFit="1" customWidth="1"/>
    <col min="14867" max="15104" width="9.140625" style="1"/>
    <col min="15105" max="15105" width="29.28515625" style="1" customWidth="1"/>
    <col min="15106" max="15106" width="44.42578125" style="1" bestFit="1" customWidth="1"/>
    <col min="15107" max="15107" width="42.5703125" style="1" customWidth="1"/>
    <col min="15108" max="15108" width="12.5703125" style="1" bestFit="1" customWidth="1"/>
    <col min="15109" max="15109" width="9.140625" style="1"/>
    <col min="15110" max="15110" width="14.28515625" style="1" customWidth="1"/>
    <col min="15111" max="15111" width="9.140625" style="1"/>
    <col min="15112" max="15113" width="0" style="1" hidden="1" customWidth="1"/>
    <col min="15114" max="15114" width="17.5703125" style="1" customWidth="1"/>
    <col min="15115" max="15115" width="17.85546875" style="1" customWidth="1"/>
    <col min="15116" max="15116" width="17.28515625" style="1" bestFit="1" customWidth="1"/>
    <col min="15117" max="15117" width="21.28515625" style="1" customWidth="1"/>
    <col min="15118" max="15119" width="17.28515625" style="1" bestFit="1" customWidth="1"/>
    <col min="15120" max="15120" width="13.28515625" style="1" bestFit="1" customWidth="1"/>
    <col min="15121" max="15121" width="9.140625" style="1"/>
    <col min="15122" max="15122" width="11.5703125" style="1" bestFit="1" customWidth="1"/>
    <col min="15123" max="15360" width="9.140625" style="1"/>
    <col min="15361" max="15361" width="29.28515625" style="1" customWidth="1"/>
    <col min="15362" max="15362" width="44.42578125" style="1" bestFit="1" customWidth="1"/>
    <col min="15363" max="15363" width="42.5703125" style="1" customWidth="1"/>
    <col min="15364" max="15364" width="12.5703125" style="1" bestFit="1" customWidth="1"/>
    <col min="15365" max="15365" width="9.140625" style="1"/>
    <col min="15366" max="15366" width="14.28515625" style="1" customWidth="1"/>
    <col min="15367" max="15367" width="9.140625" style="1"/>
    <col min="15368" max="15369" width="0" style="1" hidden="1" customWidth="1"/>
    <col min="15370" max="15370" width="17.5703125" style="1" customWidth="1"/>
    <col min="15371" max="15371" width="17.85546875" style="1" customWidth="1"/>
    <col min="15372" max="15372" width="17.28515625" style="1" bestFit="1" customWidth="1"/>
    <col min="15373" max="15373" width="21.28515625" style="1" customWidth="1"/>
    <col min="15374" max="15375" width="17.28515625" style="1" bestFit="1" customWidth="1"/>
    <col min="15376" max="15376" width="13.28515625" style="1" bestFit="1" customWidth="1"/>
    <col min="15377" max="15377" width="9.140625" style="1"/>
    <col min="15378" max="15378" width="11.5703125" style="1" bestFit="1" customWidth="1"/>
    <col min="15379" max="15616" width="9.140625" style="1"/>
    <col min="15617" max="15617" width="29.28515625" style="1" customWidth="1"/>
    <col min="15618" max="15618" width="44.42578125" style="1" bestFit="1" customWidth="1"/>
    <col min="15619" max="15619" width="42.5703125" style="1" customWidth="1"/>
    <col min="15620" max="15620" width="12.5703125" style="1" bestFit="1" customWidth="1"/>
    <col min="15621" max="15621" width="9.140625" style="1"/>
    <col min="15622" max="15622" width="14.28515625" style="1" customWidth="1"/>
    <col min="15623" max="15623" width="9.140625" style="1"/>
    <col min="15624" max="15625" width="0" style="1" hidden="1" customWidth="1"/>
    <col min="15626" max="15626" width="17.5703125" style="1" customWidth="1"/>
    <col min="15627" max="15627" width="17.85546875" style="1" customWidth="1"/>
    <col min="15628" max="15628" width="17.28515625" style="1" bestFit="1" customWidth="1"/>
    <col min="15629" max="15629" width="21.28515625" style="1" customWidth="1"/>
    <col min="15630" max="15631" width="17.28515625" style="1" bestFit="1" customWidth="1"/>
    <col min="15632" max="15632" width="13.28515625" style="1" bestFit="1" customWidth="1"/>
    <col min="15633" max="15633" width="9.140625" style="1"/>
    <col min="15634" max="15634" width="11.5703125" style="1" bestFit="1" customWidth="1"/>
    <col min="15635" max="15872" width="9.140625" style="1"/>
    <col min="15873" max="15873" width="29.28515625" style="1" customWidth="1"/>
    <col min="15874" max="15874" width="44.42578125" style="1" bestFit="1" customWidth="1"/>
    <col min="15875" max="15875" width="42.5703125" style="1" customWidth="1"/>
    <col min="15876" max="15876" width="12.5703125" style="1" bestFit="1" customWidth="1"/>
    <col min="15877" max="15877" width="9.140625" style="1"/>
    <col min="15878" max="15878" width="14.28515625" style="1" customWidth="1"/>
    <col min="15879" max="15879" width="9.140625" style="1"/>
    <col min="15880" max="15881" width="0" style="1" hidden="1" customWidth="1"/>
    <col min="15882" max="15882" width="17.5703125" style="1" customWidth="1"/>
    <col min="15883" max="15883" width="17.85546875" style="1" customWidth="1"/>
    <col min="15884" max="15884" width="17.28515625" style="1" bestFit="1" customWidth="1"/>
    <col min="15885" max="15885" width="21.28515625" style="1" customWidth="1"/>
    <col min="15886" max="15887" width="17.28515625" style="1" bestFit="1" customWidth="1"/>
    <col min="15888" max="15888" width="13.28515625" style="1" bestFit="1" customWidth="1"/>
    <col min="15889" max="15889" width="9.140625" style="1"/>
    <col min="15890" max="15890" width="11.5703125" style="1" bestFit="1" customWidth="1"/>
    <col min="15891" max="16128" width="9.140625" style="1"/>
    <col min="16129" max="16129" width="29.28515625" style="1" customWidth="1"/>
    <col min="16130" max="16130" width="44.42578125" style="1" bestFit="1" customWidth="1"/>
    <col min="16131" max="16131" width="42.5703125" style="1" customWidth="1"/>
    <col min="16132" max="16132" width="12.5703125" style="1" bestFit="1" customWidth="1"/>
    <col min="16133" max="16133" width="9.140625" style="1"/>
    <col min="16134" max="16134" width="14.28515625" style="1" customWidth="1"/>
    <col min="16135" max="16135" width="9.140625" style="1"/>
    <col min="16136" max="16137" width="0" style="1" hidden="1" customWidth="1"/>
    <col min="16138" max="16138" width="17.5703125" style="1" customWidth="1"/>
    <col min="16139" max="16139" width="17.85546875" style="1" customWidth="1"/>
    <col min="16140" max="16140" width="17.28515625" style="1" bestFit="1" customWidth="1"/>
    <col min="16141" max="16141" width="21.28515625" style="1" customWidth="1"/>
    <col min="16142" max="16143" width="17.28515625" style="1" bestFit="1" customWidth="1"/>
    <col min="16144" max="16144" width="13.28515625" style="1" bestFit="1" customWidth="1"/>
    <col min="16145" max="16145" width="9.140625" style="1"/>
    <col min="16146" max="16146" width="11.5703125" style="1" bestFit="1" customWidth="1"/>
    <col min="16147" max="16384" width="9.140625" style="1"/>
  </cols>
  <sheetData>
    <row r="1" spans="1:18" ht="60.75" customHeight="1">
      <c r="A1" s="188" t="s">
        <v>45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</row>
    <row r="2" spans="1:18" ht="15.75">
      <c r="A2" s="2"/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2"/>
      <c r="N2" s="2"/>
      <c r="O2" s="2"/>
      <c r="P2" s="2"/>
    </row>
    <row r="3" spans="1:18" ht="15.7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3"/>
      <c r="O3" s="3"/>
      <c r="P3" s="4" t="s">
        <v>46</v>
      </c>
    </row>
    <row r="4" spans="1:18" ht="33" customHeight="1">
      <c r="A4" s="189" t="s">
        <v>47</v>
      </c>
      <c r="B4" s="185" t="s">
        <v>48</v>
      </c>
      <c r="C4" s="189" t="s">
        <v>49</v>
      </c>
      <c r="D4" s="189" t="s">
        <v>50</v>
      </c>
      <c r="E4" s="189"/>
      <c r="F4" s="189"/>
      <c r="G4" s="189"/>
      <c r="H4" s="189" t="s">
        <v>51</v>
      </c>
      <c r="I4" s="189"/>
      <c r="J4" s="189"/>
      <c r="K4" s="189"/>
      <c r="L4" s="189"/>
      <c r="M4" s="189"/>
      <c r="N4" s="189"/>
      <c r="O4" s="189"/>
      <c r="P4" s="5" t="s">
        <v>52</v>
      </c>
    </row>
    <row r="5" spans="1:18" ht="15.75" customHeight="1">
      <c r="A5" s="189"/>
      <c r="B5" s="186"/>
      <c r="C5" s="189"/>
      <c r="D5" s="189" t="s">
        <v>6</v>
      </c>
      <c r="E5" s="189" t="s">
        <v>4</v>
      </c>
      <c r="F5" s="189" t="s">
        <v>5</v>
      </c>
      <c r="G5" s="189" t="s">
        <v>7</v>
      </c>
      <c r="H5" s="189" t="s">
        <v>53</v>
      </c>
      <c r="I5" s="189"/>
      <c r="J5" s="190" t="s">
        <v>85</v>
      </c>
      <c r="K5" s="191"/>
      <c r="L5" s="196" t="s">
        <v>86</v>
      </c>
      <c r="M5" s="197"/>
      <c r="N5" s="190" t="s">
        <v>54</v>
      </c>
      <c r="O5" s="191"/>
      <c r="P5" s="6"/>
    </row>
    <row r="6" spans="1:18" ht="32.25" customHeight="1">
      <c r="A6" s="189"/>
      <c r="B6" s="186"/>
      <c r="C6" s="189"/>
      <c r="D6" s="189"/>
      <c r="E6" s="189"/>
      <c r="F6" s="189"/>
      <c r="G6" s="189"/>
      <c r="H6" s="189"/>
      <c r="I6" s="189"/>
      <c r="J6" s="192"/>
      <c r="K6" s="193"/>
      <c r="L6" s="185" t="s">
        <v>55</v>
      </c>
      <c r="M6" s="7" t="s">
        <v>56</v>
      </c>
      <c r="N6" s="192"/>
      <c r="O6" s="193"/>
      <c r="P6" s="6"/>
    </row>
    <row r="7" spans="1:18" ht="26.25" customHeight="1">
      <c r="A7" s="189"/>
      <c r="B7" s="187"/>
      <c r="C7" s="189"/>
      <c r="D7" s="189"/>
      <c r="E7" s="189"/>
      <c r="F7" s="189"/>
      <c r="G7" s="189"/>
      <c r="H7" s="8" t="s">
        <v>57</v>
      </c>
      <c r="I7" s="8" t="s">
        <v>58</v>
      </c>
      <c r="J7" s="8" t="s">
        <v>57</v>
      </c>
      <c r="K7" s="8" t="s">
        <v>58</v>
      </c>
      <c r="L7" s="187"/>
      <c r="M7" s="8" t="s">
        <v>58</v>
      </c>
      <c r="N7" s="71" t="s">
        <v>59</v>
      </c>
      <c r="O7" s="70" t="s">
        <v>133</v>
      </c>
      <c r="P7" s="9"/>
    </row>
    <row r="8" spans="1:18" ht="15.75" customHeight="1">
      <c r="A8" s="185" t="s">
        <v>60</v>
      </c>
      <c r="B8" s="185" t="s">
        <v>61</v>
      </c>
      <c r="C8" s="10" t="s">
        <v>62</v>
      </c>
      <c r="D8" s="72" t="s">
        <v>13</v>
      </c>
      <c r="E8" s="72" t="s">
        <v>63</v>
      </c>
      <c r="F8" s="72" t="s">
        <v>63</v>
      </c>
      <c r="G8" s="72" t="s">
        <v>63</v>
      </c>
      <c r="H8" s="11" t="e">
        <f>H12+H30</f>
        <v>#REF!</v>
      </c>
      <c r="I8" s="11" t="e">
        <f>I12+I30</f>
        <v>#REF!</v>
      </c>
      <c r="J8" s="73">
        <f>J10+J11</f>
        <v>23269531</v>
      </c>
      <c r="K8" s="73">
        <f t="shared" ref="K8:O8" si="0">K10+K11</f>
        <v>22327513.190000001</v>
      </c>
      <c r="L8" s="73">
        <f t="shared" si="0"/>
        <v>24292809.390000001</v>
      </c>
      <c r="M8" s="73">
        <f t="shared" si="0"/>
        <v>23120646.830000002</v>
      </c>
      <c r="N8" s="73">
        <f t="shared" si="0"/>
        <v>23656579</v>
      </c>
      <c r="O8" s="73">
        <f t="shared" si="0"/>
        <v>23855779</v>
      </c>
      <c r="P8" s="12"/>
    </row>
    <row r="9" spans="1:18" ht="15.75">
      <c r="A9" s="186"/>
      <c r="B9" s="186"/>
      <c r="C9" s="10" t="s">
        <v>64</v>
      </c>
      <c r="D9" s="72"/>
      <c r="E9" s="72"/>
      <c r="F9" s="72"/>
      <c r="G9" s="8"/>
      <c r="H9" s="74"/>
      <c r="I9" s="75"/>
      <c r="J9" s="73"/>
      <c r="K9" s="73"/>
      <c r="L9" s="76"/>
      <c r="M9" s="77"/>
      <c r="N9" s="76"/>
      <c r="O9" s="76"/>
      <c r="P9" s="12"/>
    </row>
    <row r="10" spans="1:18" ht="15.75">
      <c r="A10" s="186"/>
      <c r="B10" s="186"/>
      <c r="C10" s="10" t="s">
        <v>65</v>
      </c>
      <c r="D10" s="72" t="s">
        <v>13</v>
      </c>
      <c r="E10" s="72" t="s">
        <v>9</v>
      </c>
      <c r="F10" s="72" t="s">
        <v>63</v>
      </c>
      <c r="G10" s="72" t="s">
        <v>63</v>
      </c>
      <c r="H10" s="11" t="e">
        <f t="shared" ref="H10:I10" si="1">H14+H32</f>
        <v>#REF!</v>
      </c>
      <c r="I10" s="11" t="e">
        <f t="shared" si="1"/>
        <v>#REF!</v>
      </c>
      <c r="J10" s="73">
        <f>J14+J32</f>
        <v>23269531</v>
      </c>
      <c r="K10" s="73">
        <f>K14+K32</f>
        <v>22327513.190000001</v>
      </c>
      <c r="L10" s="73">
        <f t="shared" ref="L10:O10" si="2">L14+L32</f>
        <v>24092809.390000001</v>
      </c>
      <c r="M10" s="73">
        <f t="shared" si="2"/>
        <v>22920646.830000002</v>
      </c>
      <c r="N10" s="73">
        <f t="shared" si="2"/>
        <v>23656579</v>
      </c>
      <c r="O10" s="73">
        <f t="shared" si="2"/>
        <v>23855779</v>
      </c>
      <c r="P10" s="12"/>
    </row>
    <row r="11" spans="1:18" ht="31.5">
      <c r="A11" s="6"/>
      <c r="B11" s="187"/>
      <c r="C11" s="10" t="s">
        <v>134</v>
      </c>
      <c r="D11" s="72" t="s">
        <v>13</v>
      </c>
      <c r="E11" s="72" t="s">
        <v>135</v>
      </c>
      <c r="F11" s="72" t="s">
        <v>63</v>
      </c>
      <c r="G11" s="72" t="s">
        <v>63</v>
      </c>
      <c r="H11" s="11"/>
      <c r="I11" s="11"/>
      <c r="J11" s="73">
        <f t="shared" ref="J11:K11" si="3">J33</f>
        <v>0</v>
      </c>
      <c r="K11" s="73">
        <f t="shared" si="3"/>
        <v>0</v>
      </c>
      <c r="L11" s="73">
        <f>L33</f>
        <v>200000</v>
      </c>
      <c r="M11" s="73">
        <f>M33</f>
        <v>200000</v>
      </c>
      <c r="N11" s="73">
        <f>N33</f>
        <v>0</v>
      </c>
      <c r="O11" s="73">
        <f>O33</f>
        <v>0</v>
      </c>
      <c r="P11" s="12"/>
    </row>
    <row r="12" spans="1:18" ht="15.75">
      <c r="A12" s="198" t="s">
        <v>66</v>
      </c>
      <c r="B12" s="185" t="s">
        <v>67</v>
      </c>
      <c r="C12" s="78" t="s">
        <v>68</v>
      </c>
      <c r="D12" s="72" t="s">
        <v>29</v>
      </c>
      <c r="E12" s="72" t="s">
        <v>9</v>
      </c>
      <c r="F12" s="72" t="s">
        <v>27</v>
      </c>
      <c r="G12" s="79" t="s">
        <v>63</v>
      </c>
      <c r="H12" s="11" t="e">
        <f>H15+H19+H24+H27+#REF!</f>
        <v>#REF!</v>
      </c>
      <c r="I12" s="11" t="e">
        <f>I15+I19+I24+I27+#REF!</f>
        <v>#REF!</v>
      </c>
      <c r="J12" s="73">
        <f>J14</f>
        <v>22771757</v>
      </c>
      <c r="K12" s="73">
        <f t="shared" ref="K12:O12" si="4">K14</f>
        <v>21856998.080000002</v>
      </c>
      <c r="L12" s="73">
        <f t="shared" si="4"/>
        <v>23633648.390000001</v>
      </c>
      <c r="M12" s="73">
        <f t="shared" si="4"/>
        <v>22461485.830000002</v>
      </c>
      <c r="N12" s="73">
        <f t="shared" si="4"/>
        <v>22561079</v>
      </c>
      <c r="O12" s="73">
        <f t="shared" si="4"/>
        <v>22552079</v>
      </c>
      <c r="P12" s="13"/>
    </row>
    <row r="13" spans="1:18" ht="15.75">
      <c r="A13" s="198"/>
      <c r="B13" s="186"/>
      <c r="C13" s="78" t="s">
        <v>64</v>
      </c>
      <c r="D13" s="80"/>
      <c r="E13" s="80"/>
      <c r="F13" s="80"/>
      <c r="G13" s="81"/>
      <c r="H13" s="74"/>
      <c r="I13" s="74"/>
      <c r="J13" s="73"/>
      <c r="K13" s="73"/>
      <c r="L13" s="76"/>
      <c r="M13" s="76"/>
      <c r="N13" s="76"/>
      <c r="O13" s="76"/>
      <c r="P13" s="13"/>
    </row>
    <row r="14" spans="1:18" ht="35.25" customHeight="1">
      <c r="A14" s="198"/>
      <c r="B14" s="187"/>
      <c r="C14" s="78" t="s">
        <v>65</v>
      </c>
      <c r="D14" s="72" t="s">
        <v>29</v>
      </c>
      <c r="E14" s="72" t="s">
        <v>9</v>
      </c>
      <c r="F14" s="72" t="s">
        <v>27</v>
      </c>
      <c r="G14" s="79" t="s">
        <v>63</v>
      </c>
      <c r="H14" s="11" t="e">
        <f>H17+H18+H21+H22+H23+H26+H29+#REF!</f>
        <v>#REF!</v>
      </c>
      <c r="I14" s="11" t="e">
        <f>I17+I18+I21+I22+I23+I26+I29+#REF!</f>
        <v>#REF!</v>
      </c>
      <c r="J14" s="73">
        <f>J17+J18+J21+J22+J23+J26+J29</f>
        <v>22771757</v>
      </c>
      <c r="K14" s="73">
        <f t="shared" ref="K14:O14" si="5">K17+K18+K21+K22+K23+K26+K29</f>
        <v>21856998.080000002</v>
      </c>
      <c r="L14" s="73">
        <f t="shared" si="5"/>
        <v>23633648.390000001</v>
      </c>
      <c r="M14" s="73">
        <f t="shared" si="5"/>
        <v>22461485.830000002</v>
      </c>
      <c r="N14" s="73">
        <f t="shared" si="5"/>
        <v>22561079</v>
      </c>
      <c r="O14" s="73">
        <f t="shared" si="5"/>
        <v>22552079</v>
      </c>
      <c r="P14" s="13"/>
      <c r="R14" s="14"/>
    </row>
    <row r="15" spans="1:18" ht="15.75">
      <c r="A15" s="185" t="s">
        <v>69</v>
      </c>
      <c r="B15" s="185" t="s">
        <v>30</v>
      </c>
      <c r="C15" s="78" t="s">
        <v>68</v>
      </c>
      <c r="D15" s="72" t="s">
        <v>31</v>
      </c>
      <c r="E15" s="72" t="s">
        <v>63</v>
      </c>
      <c r="F15" s="72" t="s">
        <v>63</v>
      </c>
      <c r="G15" s="79" t="s">
        <v>63</v>
      </c>
      <c r="H15" s="16">
        <f>H17+H18</f>
        <v>1470750</v>
      </c>
      <c r="I15" s="16">
        <f>I17+I18</f>
        <v>647630.64</v>
      </c>
      <c r="J15" s="82">
        <f>J17+J18</f>
        <v>8531327</v>
      </c>
      <c r="K15" s="82">
        <f t="shared" ref="K15:O15" si="6">K17+K18</f>
        <v>7871445.2800000003</v>
      </c>
      <c r="L15" s="82">
        <f t="shared" si="6"/>
        <v>8966955</v>
      </c>
      <c r="M15" s="82">
        <f t="shared" si="6"/>
        <v>7967963.4199999999</v>
      </c>
      <c r="N15" s="82">
        <f t="shared" si="6"/>
        <v>8966955</v>
      </c>
      <c r="O15" s="82">
        <f t="shared" si="6"/>
        <v>8966955</v>
      </c>
      <c r="P15" s="13"/>
    </row>
    <row r="16" spans="1:18" ht="15.75">
      <c r="A16" s="186"/>
      <c r="B16" s="186"/>
      <c r="C16" s="78" t="s">
        <v>64</v>
      </c>
      <c r="D16" s="80"/>
      <c r="E16" s="80"/>
      <c r="F16" s="80"/>
      <c r="G16" s="81"/>
      <c r="H16" s="83"/>
      <c r="I16" s="83"/>
      <c r="J16" s="84"/>
      <c r="K16" s="84"/>
      <c r="L16" s="84"/>
      <c r="M16" s="84"/>
      <c r="N16" s="84"/>
      <c r="O16" s="84"/>
      <c r="P16" s="13"/>
    </row>
    <row r="17" spans="1:18" ht="30.75" customHeight="1">
      <c r="A17" s="186"/>
      <c r="B17" s="186"/>
      <c r="C17" s="202" t="s">
        <v>65</v>
      </c>
      <c r="D17" s="194" t="s">
        <v>31</v>
      </c>
      <c r="E17" s="194" t="s">
        <v>9</v>
      </c>
      <c r="F17" s="194" t="s">
        <v>27</v>
      </c>
      <c r="G17" s="79" t="s">
        <v>70</v>
      </c>
      <c r="H17" s="85">
        <v>1470000</v>
      </c>
      <c r="I17" s="85">
        <v>646880.64</v>
      </c>
      <c r="J17" s="86">
        <v>8528927</v>
      </c>
      <c r="K17" s="86">
        <v>7871445.2800000003</v>
      </c>
      <c r="L17" s="73">
        <f>Бюджет!E13</f>
        <v>8957055</v>
      </c>
      <c r="M17" s="73">
        <f>Бюджет!F13</f>
        <v>7960463.4199999999</v>
      </c>
      <c r="N17" s="73">
        <f>'Роспись расходов'!F15</f>
        <v>8964555</v>
      </c>
      <c r="O17" s="73">
        <f>'Роспись расходов'!G15</f>
        <v>8964555</v>
      </c>
      <c r="P17" s="13"/>
    </row>
    <row r="18" spans="1:18" ht="23.25" customHeight="1">
      <c r="A18" s="187"/>
      <c r="B18" s="187"/>
      <c r="C18" s="203"/>
      <c r="D18" s="195"/>
      <c r="E18" s="195"/>
      <c r="F18" s="195"/>
      <c r="G18" s="87" t="s">
        <v>71</v>
      </c>
      <c r="H18" s="85">
        <v>750</v>
      </c>
      <c r="I18" s="85">
        <v>750</v>
      </c>
      <c r="J18" s="88">
        <v>2400</v>
      </c>
      <c r="K18" s="88">
        <v>0</v>
      </c>
      <c r="L18" s="89">
        <f>Бюджет!E14</f>
        <v>9900</v>
      </c>
      <c r="M18" s="89">
        <f>Бюджет!F14</f>
        <v>7500</v>
      </c>
      <c r="N18" s="89">
        <f>'Роспись расходов'!F17</f>
        <v>2400</v>
      </c>
      <c r="O18" s="89">
        <f>'Роспись расходов'!G17</f>
        <v>2400</v>
      </c>
      <c r="P18" s="13"/>
    </row>
    <row r="19" spans="1:18" ht="15.75" customHeight="1">
      <c r="A19" s="185" t="s">
        <v>72</v>
      </c>
      <c r="B19" s="185" t="s">
        <v>34</v>
      </c>
      <c r="C19" s="78" t="s">
        <v>68</v>
      </c>
      <c r="D19" s="72" t="s">
        <v>35</v>
      </c>
      <c r="E19" s="72" t="s">
        <v>63</v>
      </c>
      <c r="F19" s="72" t="s">
        <v>63</v>
      </c>
      <c r="G19" s="79" t="s">
        <v>63</v>
      </c>
      <c r="H19" s="11">
        <f>H21+H22+H23</f>
        <v>3213142.09</v>
      </c>
      <c r="I19" s="11">
        <f>I21+I22+I23</f>
        <v>3001627.23</v>
      </c>
      <c r="J19" s="73">
        <v>13618388</v>
      </c>
      <c r="K19" s="73">
        <f>K21+K22+K23</f>
        <v>13392724.460000001</v>
      </c>
      <c r="L19" s="73">
        <f t="shared" ref="L19:O19" si="7">L21+L22+L23</f>
        <v>14656673.390000001</v>
      </c>
      <c r="M19" s="73">
        <f t="shared" si="7"/>
        <v>14483502.409999998</v>
      </c>
      <c r="N19" s="73">
        <f t="shared" si="7"/>
        <v>13585124</v>
      </c>
      <c r="O19" s="73">
        <f t="shared" si="7"/>
        <v>13585124</v>
      </c>
      <c r="P19" s="13"/>
    </row>
    <row r="20" spans="1:18" ht="15.75">
      <c r="A20" s="186"/>
      <c r="B20" s="186"/>
      <c r="C20" s="78" t="s">
        <v>64</v>
      </c>
      <c r="D20" s="90"/>
      <c r="E20" s="90"/>
      <c r="F20" s="90"/>
      <c r="G20" s="91"/>
      <c r="H20" s="74"/>
      <c r="I20" s="74"/>
      <c r="J20" s="76"/>
      <c r="K20" s="76"/>
      <c r="L20" s="76"/>
      <c r="M20" s="76"/>
      <c r="N20" s="76"/>
      <c r="O20" s="76"/>
      <c r="P20" s="10"/>
    </row>
    <row r="21" spans="1:18" ht="15.75">
      <c r="A21" s="186"/>
      <c r="B21" s="186"/>
      <c r="C21" s="185" t="s">
        <v>65</v>
      </c>
      <c r="D21" s="199" t="s">
        <v>35</v>
      </c>
      <c r="E21" s="199" t="s">
        <v>9</v>
      </c>
      <c r="F21" s="199" t="s">
        <v>27</v>
      </c>
      <c r="G21" s="87" t="s">
        <v>73</v>
      </c>
      <c r="H21" s="92">
        <v>2884483</v>
      </c>
      <c r="I21" s="93">
        <v>2855850.84</v>
      </c>
      <c r="J21" s="94">
        <v>12100898</v>
      </c>
      <c r="K21" s="94">
        <v>12044963.290000001</v>
      </c>
      <c r="L21" s="89">
        <f>Бюджет!E17+Бюджет!E18+Бюджет!E19</f>
        <v>13172447.390000001</v>
      </c>
      <c r="M21" s="89">
        <f>Бюджет!F17+Бюджет!F18+Бюджет!F19</f>
        <v>13146405.289999999</v>
      </c>
      <c r="N21" s="89">
        <f>'Роспись расходов'!F22</f>
        <v>12100898</v>
      </c>
      <c r="O21" s="89">
        <f>'Роспись расходов'!G22</f>
        <v>12100898</v>
      </c>
      <c r="P21" s="10"/>
      <c r="R21" s="14"/>
    </row>
    <row r="22" spans="1:18" ht="15.75">
      <c r="A22" s="186"/>
      <c r="B22" s="186"/>
      <c r="C22" s="186"/>
      <c r="D22" s="200"/>
      <c r="E22" s="200"/>
      <c r="F22" s="200"/>
      <c r="G22" s="87" t="s">
        <v>70</v>
      </c>
      <c r="H22" s="92">
        <v>328259.09000000003</v>
      </c>
      <c r="I22" s="93">
        <v>145776.39000000001</v>
      </c>
      <c r="J22" s="94">
        <v>1510990</v>
      </c>
      <c r="K22" s="94">
        <v>1343261.17</v>
      </c>
      <c r="L22" s="89">
        <f>Бюджет!E20</f>
        <v>1477726</v>
      </c>
      <c r="M22" s="89">
        <f>Бюджет!F20</f>
        <v>1333708.68</v>
      </c>
      <c r="N22" s="89">
        <f>'Роспись расходов'!F24</f>
        <v>1477726</v>
      </c>
      <c r="O22" s="89">
        <f>'Роспись расходов'!G24</f>
        <v>1477726</v>
      </c>
      <c r="P22" s="10"/>
      <c r="R22" s="14"/>
    </row>
    <row r="23" spans="1:18" ht="15.75">
      <c r="A23" s="186"/>
      <c r="B23" s="187"/>
      <c r="C23" s="187"/>
      <c r="D23" s="201"/>
      <c r="E23" s="201"/>
      <c r="F23" s="201"/>
      <c r="G23" s="87" t="s">
        <v>71</v>
      </c>
      <c r="H23" s="92">
        <v>400</v>
      </c>
      <c r="I23" s="95">
        <v>0</v>
      </c>
      <c r="J23" s="96">
        <v>6500</v>
      </c>
      <c r="K23" s="96">
        <v>4500</v>
      </c>
      <c r="L23" s="89">
        <f>Бюджет!E21+Бюджет!E22</f>
        <v>6500</v>
      </c>
      <c r="M23" s="89">
        <f>Бюджет!F21+Бюджет!F22</f>
        <v>3388.44</v>
      </c>
      <c r="N23" s="89">
        <f>'Роспись расходов'!F26</f>
        <v>6500</v>
      </c>
      <c r="O23" s="89">
        <f>'Роспись расходов'!G26</f>
        <v>6500</v>
      </c>
      <c r="P23" s="10"/>
    </row>
    <row r="24" spans="1:18" ht="15.75" customHeight="1">
      <c r="A24" s="185" t="s">
        <v>74</v>
      </c>
      <c r="B24" s="185" t="s">
        <v>75</v>
      </c>
      <c r="C24" s="78" t="s">
        <v>68</v>
      </c>
      <c r="D24" s="72" t="s">
        <v>76</v>
      </c>
      <c r="E24" s="72" t="s">
        <v>63</v>
      </c>
      <c r="F24" s="72" t="s">
        <v>63</v>
      </c>
      <c r="G24" s="79" t="s">
        <v>63</v>
      </c>
      <c r="H24" s="11">
        <f t="shared" ref="H24:O24" si="8">H26</f>
        <v>0</v>
      </c>
      <c r="I24" s="11">
        <f t="shared" si="8"/>
        <v>0</v>
      </c>
      <c r="J24" s="73">
        <v>100000</v>
      </c>
      <c r="K24" s="73">
        <v>99000</v>
      </c>
      <c r="L24" s="73">
        <v>0</v>
      </c>
      <c r="M24" s="73">
        <v>0</v>
      </c>
      <c r="N24" s="73">
        <f t="shared" si="8"/>
        <v>0</v>
      </c>
      <c r="O24" s="73">
        <f t="shared" si="8"/>
        <v>0</v>
      </c>
      <c r="P24" s="13"/>
    </row>
    <row r="25" spans="1:18" ht="15.75">
      <c r="A25" s="186"/>
      <c r="B25" s="186"/>
      <c r="C25" s="78" t="s">
        <v>64</v>
      </c>
      <c r="D25" s="90"/>
      <c r="E25" s="90"/>
      <c r="F25" s="90"/>
      <c r="G25" s="91"/>
      <c r="H25" s="74"/>
      <c r="I25" s="97"/>
      <c r="J25" s="98"/>
      <c r="K25" s="98"/>
      <c r="L25" s="76"/>
      <c r="M25" s="76"/>
      <c r="N25" s="76"/>
      <c r="O25" s="76"/>
      <c r="P25" s="10"/>
    </row>
    <row r="26" spans="1:18" ht="15.75">
      <c r="A26" s="187"/>
      <c r="B26" s="187"/>
      <c r="C26" s="99" t="s">
        <v>65</v>
      </c>
      <c r="D26" s="100" t="s">
        <v>76</v>
      </c>
      <c r="E26" s="100" t="s">
        <v>9</v>
      </c>
      <c r="F26" s="100" t="s">
        <v>27</v>
      </c>
      <c r="G26" s="87" t="s">
        <v>70</v>
      </c>
      <c r="H26" s="92">
        <v>0</v>
      </c>
      <c r="I26" s="93">
        <v>0</v>
      </c>
      <c r="J26" s="94">
        <v>100000</v>
      </c>
      <c r="K26" s="94">
        <v>99000</v>
      </c>
      <c r="L26" s="89">
        <v>0</v>
      </c>
      <c r="M26" s="89">
        <v>0</v>
      </c>
      <c r="N26" s="89">
        <v>0</v>
      </c>
      <c r="O26" s="73">
        <v>0</v>
      </c>
      <c r="P26" s="10"/>
    </row>
    <row r="27" spans="1:18" ht="15.75" customHeight="1">
      <c r="A27" s="204" t="s">
        <v>77</v>
      </c>
      <c r="B27" s="204" t="s">
        <v>78</v>
      </c>
      <c r="C27" s="78" t="s">
        <v>68</v>
      </c>
      <c r="D27" s="72" t="s">
        <v>43</v>
      </c>
      <c r="E27" s="72" t="s">
        <v>63</v>
      </c>
      <c r="F27" s="72" t="s">
        <v>63</v>
      </c>
      <c r="G27" s="79" t="s">
        <v>63</v>
      </c>
      <c r="H27" s="11">
        <f t="shared" ref="H27:I27" si="9">H29</f>
        <v>0</v>
      </c>
      <c r="I27" s="11">
        <f t="shared" si="9"/>
        <v>0</v>
      </c>
      <c r="J27" s="73">
        <v>522042</v>
      </c>
      <c r="K27" s="73">
        <v>493828.34</v>
      </c>
      <c r="L27" s="73">
        <f>L29</f>
        <v>10020</v>
      </c>
      <c r="M27" s="73">
        <f>M29</f>
        <v>10020</v>
      </c>
      <c r="N27" s="73">
        <f>N29</f>
        <v>9000</v>
      </c>
      <c r="O27" s="73">
        <f>O29</f>
        <v>0</v>
      </c>
      <c r="P27" s="8"/>
    </row>
    <row r="28" spans="1:18" ht="15.75">
      <c r="A28" s="205"/>
      <c r="B28" s="205"/>
      <c r="C28" s="78" t="s">
        <v>79</v>
      </c>
      <c r="D28" s="90"/>
      <c r="E28" s="90"/>
      <c r="F28" s="90"/>
      <c r="G28" s="91"/>
      <c r="H28" s="74"/>
      <c r="I28" s="74"/>
      <c r="J28" s="76"/>
      <c r="K28" s="76"/>
      <c r="L28" s="73"/>
      <c r="M28" s="76"/>
      <c r="N28" s="76"/>
      <c r="O28" s="76"/>
      <c r="P28" s="15"/>
    </row>
    <row r="29" spans="1:18" ht="15.75">
      <c r="A29" s="206"/>
      <c r="B29" s="206"/>
      <c r="C29" s="101" t="s">
        <v>65</v>
      </c>
      <c r="D29" s="72" t="s">
        <v>43</v>
      </c>
      <c r="E29" s="11" t="s">
        <v>9</v>
      </c>
      <c r="F29" s="72" t="s">
        <v>27</v>
      </c>
      <c r="G29" s="102">
        <v>240</v>
      </c>
      <c r="H29" s="11">
        <v>0</v>
      </c>
      <c r="I29" s="11">
        <v>0</v>
      </c>
      <c r="J29" s="73">
        <v>522042</v>
      </c>
      <c r="K29" s="73">
        <v>493828.34</v>
      </c>
      <c r="L29" s="73">
        <f>Бюджет!E25</f>
        <v>10020</v>
      </c>
      <c r="M29" s="73">
        <f>Бюджет!F25</f>
        <v>10020</v>
      </c>
      <c r="N29" s="73">
        <f>'Роспись расходов'!F31</f>
        <v>9000</v>
      </c>
      <c r="O29" s="73">
        <f>'Роспись расходов'!G31</f>
        <v>0</v>
      </c>
      <c r="P29" s="11"/>
    </row>
    <row r="30" spans="1:18" ht="15.75" customHeight="1">
      <c r="A30" s="207" t="s">
        <v>66</v>
      </c>
      <c r="B30" s="185" t="s">
        <v>80</v>
      </c>
      <c r="C30" s="78" t="s">
        <v>68</v>
      </c>
      <c r="D30" s="72" t="s">
        <v>15</v>
      </c>
      <c r="E30" s="11" t="s">
        <v>63</v>
      </c>
      <c r="F30" s="11" t="s">
        <v>63</v>
      </c>
      <c r="G30" s="103" t="s">
        <v>63</v>
      </c>
      <c r="H30" s="11" t="e">
        <f>H34+H37+#REF!+H41</f>
        <v>#REF!</v>
      </c>
      <c r="I30" s="11" t="e">
        <f>I34+I37+#REF!+I41</f>
        <v>#REF!</v>
      </c>
      <c r="J30" s="73">
        <f>J32+J33</f>
        <v>497774</v>
      </c>
      <c r="K30" s="73">
        <f t="shared" ref="K30:O30" si="10">K32+K33</f>
        <v>470515.11</v>
      </c>
      <c r="L30" s="73">
        <f t="shared" si="10"/>
        <v>659161</v>
      </c>
      <c r="M30" s="73">
        <f t="shared" si="10"/>
        <v>659161</v>
      </c>
      <c r="N30" s="73">
        <f t="shared" si="10"/>
        <v>1095500</v>
      </c>
      <c r="O30" s="73">
        <f t="shared" si="10"/>
        <v>1303700</v>
      </c>
      <c r="P30" s="10"/>
    </row>
    <row r="31" spans="1:18" ht="15.75">
      <c r="A31" s="208"/>
      <c r="B31" s="186"/>
      <c r="C31" s="78" t="s">
        <v>79</v>
      </c>
      <c r="D31" s="72"/>
      <c r="E31" s="11"/>
      <c r="F31" s="11"/>
      <c r="G31" s="103"/>
      <c r="H31" s="11"/>
      <c r="I31" s="11"/>
      <c r="J31" s="73"/>
      <c r="K31" s="73"/>
      <c r="L31" s="73"/>
      <c r="M31" s="73"/>
      <c r="N31" s="73"/>
      <c r="O31" s="73"/>
      <c r="P31" s="10"/>
    </row>
    <row r="32" spans="1:18" ht="15.75">
      <c r="A32" s="209"/>
      <c r="B32" s="186"/>
      <c r="C32" s="78" t="s">
        <v>65</v>
      </c>
      <c r="D32" s="72" t="s">
        <v>15</v>
      </c>
      <c r="E32" s="11" t="s">
        <v>9</v>
      </c>
      <c r="F32" s="11" t="s">
        <v>63</v>
      </c>
      <c r="G32" s="103" t="s">
        <v>63</v>
      </c>
      <c r="H32" s="11" t="e">
        <f>H36+H39+#REF!+H43</f>
        <v>#REF!</v>
      </c>
      <c r="I32" s="11" t="e">
        <f>I36+I39+#REF!+I43</f>
        <v>#REF!</v>
      </c>
      <c r="J32" s="73">
        <f t="shared" ref="J32:O32" si="11">J36+J39+J43</f>
        <v>497774</v>
      </c>
      <c r="K32" s="73">
        <f t="shared" si="11"/>
        <v>470515.11</v>
      </c>
      <c r="L32" s="73">
        <f t="shared" si="11"/>
        <v>459161</v>
      </c>
      <c r="M32" s="73">
        <f t="shared" si="11"/>
        <v>459161</v>
      </c>
      <c r="N32" s="73">
        <f t="shared" si="11"/>
        <v>1095500</v>
      </c>
      <c r="O32" s="73">
        <f t="shared" si="11"/>
        <v>1303700</v>
      </c>
      <c r="P32" s="10"/>
    </row>
    <row r="33" spans="1:16" ht="31.5">
      <c r="A33" s="68"/>
      <c r="B33" s="187"/>
      <c r="C33" s="78" t="s">
        <v>134</v>
      </c>
      <c r="D33" s="72" t="s">
        <v>15</v>
      </c>
      <c r="E33" s="102">
        <v>734</v>
      </c>
      <c r="F33" s="11" t="s">
        <v>63</v>
      </c>
      <c r="G33" s="103" t="s">
        <v>63</v>
      </c>
      <c r="H33" s="11"/>
      <c r="I33" s="11"/>
      <c r="J33" s="73">
        <f t="shared" ref="J33:K33" si="12">J40</f>
        <v>0</v>
      </c>
      <c r="K33" s="73">
        <f t="shared" si="12"/>
        <v>0</v>
      </c>
      <c r="L33" s="73">
        <f>L40</f>
        <v>200000</v>
      </c>
      <c r="M33" s="73">
        <f>M40</f>
        <v>200000</v>
      </c>
      <c r="N33" s="73">
        <f>N40</f>
        <v>0</v>
      </c>
      <c r="O33" s="73">
        <f>O40</f>
        <v>0</v>
      </c>
      <c r="P33" s="10"/>
    </row>
    <row r="34" spans="1:16" ht="15.75" customHeight="1">
      <c r="A34" s="185" t="s">
        <v>69</v>
      </c>
      <c r="B34" s="185" t="s">
        <v>16</v>
      </c>
      <c r="C34" s="78" t="s">
        <v>68</v>
      </c>
      <c r="D34" s="72" t="s">
        <v>17</v>
      </c>
      <c r="E34" s="11" t="s">
        <v>63</v>
      </c>
      <c r="F34" s="11" t="s">
        <v>63</v>
      </c>
      <c r="G34" s="103" t="s">
        <v>63</v>
      </c>
      <c r="H34" s="11">
        <f t="shared" ref="H34:I34" si="13">H36</f>
        <v>75000</v>
      </c>
      <c r="I34" s="11">
        <f t="shared" si="13"/>
        <v>75000</v>
      </c>
      <c r="J34" s="73">
        <v>75000</v>
      </c>
      <c r="K34" s="73">
        <v>74900</v>
      </c>
      <c r="L34" s="73">
        <f>L36</f>
        <v>75000</v>
      </c>
      <c r="M34" s="73">
        <f>M36</f>
        <v>75000</v>
      </c>
      <c r="N34" s="73">
        <f>N36</f>
        <v>75000</v>
      </c>
      <c r="O34" s="73">
        <f>O36</f>
        <v>75000</v>
      </c>
      <c r="P34" s="10"/>
    </row>
    <row r="35" spans="1:16" ht="15.75">
      <c r="A35" s="186"/>
      <c r="B35" s="186"/>
      <c r="C35" s="78" t="s">
        <v>79</v>
      </c>
      <c r="D35" s="90"/>
      <c r="E35" s="75"/>
      <c r="F35" s="75"/>
      <c r="G35" s="104"/>
      <c r="H35" s="74"/>
      <c r="I35" s="74"/>
      <c r="J35" s="76"/>
      <c r="K35" s="76"/>
      <c r="L35" s="76"/>
      <c r="M35" s="76"/>
      <c r="N35" s="76"/>
      <c r="O35" s="76"/>
      <c r="P35" s="10"/>
    </row>
    <row r="36" spans="1:16" ht="15.75">
      <c r="A36" s="187"/>
      <c r="B36" s="187"/>
      <c r="C36" s="78" t="s">
        <v>65</v>
      </c>
      <c r="D36" s="72" t="s">
        <v>17</v>
      </c>
      <c r="E36" s="11" t="s">
        <v>9</v>
      </c>
      <c r="F36" s="72" t="s">
        <v>11</v>
      </c>
      <c r="G36" s="103" t="s">
        <v>70</v>
      </c>
      <c r="H36" s="85">
        <v>75000</v>
      </c>
      <c r="I36" s="85">
        <v>75000</v>
      </c>
      <c r="J36" s="88">
        <v>75000</v>
      </c>
      <c r="K36" s="88">
        <v>74900</v>
      </c>
      <c r="L36" s="89">
        <f>Бюджет!E29</f>
        <v>75000</v>
      </c>
      <c r="M36" s="89">
        <f>Бюджет!F29</f>
        <v>75000</v>
      </c>
      <c r="N36" s="89">
        <f>'Роспись расходов'!F37</f>
        <v>75000</v>
      </c>
      <c r="O36" s="89">
        <f>'Роспись расходов'!G37</f>
        <v>75000</v>
      </c>
      <c r="P36" s="10"/>
    </row>
    <row r="37" spans="1:16" ht="15.75" customHeight="1">
      <c r="A37" s="204" t="s">
        <v>72</v>
      </c>
      <c r="B37" s="204" t="s">
        <v>24</v>
      </c>
      <c r="C37" s="78" t="s">
        <v>68</v>
      </c>
      <c r="D37" s="72" t="s">
        <v>25</v>
      </c>
      <c r="E37" s="11" t="s">
        <v>63</v>
      </c>
      <c r="F37" s="11" t="s">
        <v>63</v>
      </c>
      <c r="G37" s="103" t="s">
        <v>63</v>
      </c>
      <c r="H37" s="11">
        <f t="shared" ref="H37:I37" si="14">H39</f>
        <v>208200</v>
      </c>
      <c r="I37" s="11">
        <f t="shared" si="14"/>
        <v>167285</v>
      </c>
      <c r="J37" s="73">
        <f t="shared" ref="J37:K37" si="15">J39+J40</f>
        <v>222774</v>
      </c>
      <c r="K37" s="73">
        <f t="shared" si="15"/>
        <v>195615.11</v>
      </c>
      <c r="L37" s="73">
        <f>L39+L40</f>
        <v>334161</v>
      </c>
      <c r="M37" s="73">
        <f>M39+M40</f>
        <v>334161</v>
      </c>
      <c r="N37" s="73">
        <f>N39+N40</f>
        <v>520500</v>
      </c>
      <c r="O37" s="73">
        <f>O39+O40</f>
        <v>728700</v>
      </c>
      <c r="P37" s="8"/>
    </row>
    <row r="38" spans="1:16" ht="15.75">
      <c r="A38" s="205"/>
      <c r="B38" s="205"/>
      <c r="C38" s="78" t="s">
        <v>79</v>
      </c>
      <c r="D38" s="90"/>
      <c r="E38" s="75"/>
      <c r="F38" s="75"/>
      <c r="G38" s="104"/>
      <c r="H38" s="74"/>
      <c r="I38" s="74"/>
      <c r="J38" s="76"/>
      <c r="K38" s="76"/>
      <c r="L38" s="76"/>
      <c r="M38" s="76"/>
      <c r="N38" s="76"/>
      <c r="O38" s="76"/>
      <c r="P38" s="15"/>
    </row>
    <row r="39" spans="1:16" ht="31.5" customHeight="1">
      <c r="A39" s="205"/>
      <c r="B39" s="205"/>
      <c r="C39" s="101" t="s">
        <v>65</v>
      </c>
      <c r="D39" s="72" t="s">
        <v>25</v>
      </c>
      <c r="E39" s="11" t="s">
        <v>9</v>
      </c>
      <c r="F39" s="72" t="s">
        <v>11</v>
      </c>
      <c r="G39" s="102">
        <v>240</v>
      </c>
      <c r="H39" s="11">
        <v>208200</v>
      </c>
      <c r="I39" s="11">
        <v>167285</v>
      </c>
      <c r="J39" s="73">
        <v>222774</v>
      </c>
      <c r="K39" s="73">
        <v>195615.11</v>
      </c>
      <c r="L39" s="73">
        <f>Бюджет!E34</f>
        <v>134161</v>
      </c>
      <c r="M39" s="73">
        <f>Бюджет!F34</f>
        <v>134161</v>
      </c>
      <c r="N39" s="73">
        <f>'Роспись расходов'!F47</f>
        <v>520500</v>
      </c>
      <c r="O39" s="73">
        <f>'Роспись расходов'!G47</f>
        <v>728700</v>
      </c>
      <c r="P39" s="11"/>
    </row>
    <row r="40" spans="1:16" ht="31.5" customHeight="1">
      <c r="A40" s="65"/>
      <c r="B40" s="205"/>
      <c r="C40" s="105" t="s">
        <v>134</v>
      </c>
      <c r="D40" s="72" t="s">
        <v>25</v>
      </c>
      <c r="E40" s="102">
        <v>734</v>
      </c>
      <c r="F40" s="72" t="s">
        <v>172</v>
      </c>
      <c r="G40" s="102">
        <v>612</v>
      </c>
      <c r="H40" s="11"/>
      <c r="I40" s="11"/>
      <c r="J40" s="73">
        <v>0</v>
      </c>
      <c r="K40" s="73">
        <v>0</v>
      </c>
      <c r="L40" s="73">
        <f>Бюджет!E37</f>
        <v>200000</v>
      </c>
      <c r="M40" s="73">
        <f>Бюджет!F37</f>
        <v>200000</v>
      </c>
      <c r="N40" s="73">
        <v>0</v>
      </c>
      <c r="O40" s="73">
        <v>0</v>
      </c>
      <c r="P40" s="11"/>
    </row>
    <row r="41" spans="1:16" ht="15.75" customHeight="1">
      <c r="A41" s="185" t="s">
        <v>74</v>
      </c>
      <c r="B41" s="185" t="s">
        <v>81</v>
      </c>
      <c r="C41" s="78" t="s">
        <v>68</v>
      </c>
      <c r="D41" s="72" t="s">
        <v>21</v>
      </c>
      <c r="E41" s="11" t="s">
        <v>63</v>
      </c>
      <c r="F41" s="11" t="s">
        <v>63</v>
      </c>
      <c r="G41" s="103" t="s">
        <v>63</v>
      </c>
      <c r="H41" s="11">
        <f t="shared" ref="H41:I41" si="16">H43</f>
        <v>1502697</v>
      </c>
      <c r="I41" s="11">
        <f t="shared" si="16"/>
        <v>1502697</v>
      </c>
      <c r="J41" s="73">
        <v>200000</v>
      </c>
      <c r="K41" s="73">
        <v>200000</v>
      </c>
      <c r="L41" s="73">
        <f>Бюджет!E30</f>
        <v>250000</v>
      </c>
      <c r="M41" s="73">
        <f>Бюджет!F30</f>
        <v>250000</v>
      </c>
      <c r="N41" s="73">
        <f>N43</f>
        <v>500000</v>
      </c>
      <c r="O41" s="73">
        <f>O43</f>
        <v>500000</v>
      </c>
      <c r="P41" s="10"/>
    </row>
    <row r="42" spans="1:16" ht="15.75">
      <c r="A42" s="186"/>
      <c r="B42" s="186"/>
      <c r="C42" s="78" t="s">
        <v>79</v>
      </c>
      <c r="D42" s="90"/>
      <c r="E42" s="75"/>
      <c r="F42" s="75"/>
      <c r="G42" s="104"/>
      <c r="H42" s="74"/>
      <c r="I42" s="74"/>
      <c r="J42" s="76"/>
      <c r="K42" s="76"/>
      <c r="L42" s="76"/>
      <c r="M42" s="76"/>
      <c r="N42" s="76"/>
      <c r="O42" s="76"/>
      <c r="P42" s="10"/>
    </row>
    <row r="43" spans="1:16" ht="15.75">
      <c r="A43" s="187"/>
      <c r="B43" s="187"/>
      <c r="C43" s="78" t="s">
        <v>65</v>
      </c>
      <c r="D43" s="72" t="s">
        <v>82</v>
      </c>
      <c r="E43" s="11" t="s">
        <v>9</v>
      </c>
      <c r="F43" s="72" t="s">
        <v>11</v>
      </c>
      <c r="G43" s="106">
        <v>850</v>
      </c>
      <c r="H43" s="85">
        <v>1502697</v>
      </c>
      <c r="I43" s="85">
        <v>1502697</v>
      </c>
      <c r="J43" s="88">
        <v>200000</v>
      </c>
      <c r="K43" s="88">
        <v>200000</v>
      </c>
      <c r="L43" s="89">
        <f>Бюджет!E32</f>
        <v>250000</v>
      </c>
      <c r="M43" s="89">
        <f>Бюджет!F32</f>
        <v>250000</v>
      </c>
      <c r="N43" s="89">
        <f>'Роспись расходов'!F41</f>
        <v>500000</v>
      </c>
      <c r="O43" s="89">
        <f>'Роспись расходов'!G41</f>
        <v>500000</v>
      </c>
      <c r="P43" s="10"/>
    </row>
    <row r="44" spans="1:16" ht="15.75">
      <c r="A44" s="2"/>
      <c r="B44" s="2"/>
      <c r="C44" s="107"/>
      <c r="D44" s="108"/>
      <c r="E44" s="109"/>
      <c r="F44" s="109"/>
      <c r="G44" s="110"/>
      <c r="H44" s="111"/>
      <c r="I44" s="111"/>
      <c r="J44" s="112"/>
      <c r="K44" s="112"/>
      <c r="L44" s="113"/>
      <c r="M44" s="113"/>
      <c r="N44" s="113"/>
      <c r="O44" s="113"/>
      <c r="P44" s="3"/>
    </row>
    <row r="45" spans="1:16" ht="15.75">
      <c r="A45" s="2"/>
      <c r="B45" s="2"/>
      <c r="C45" s="107"/>
      <c r="D45" s="108"/>
      <c r="E45" s="109"/>
      <c r="F45" s="109"/>
      <c r="G45" s="110"/>
      <c r="H45" s="111"/>
      <c r="I45" s="111"/>
      <c r="J45" s="112"/>
      <c r="K45" s="112"/>
      <c r="L45" s="113"/>
      <c r="M45" s="113"/>
      <c r="N45" s="113"/>
      <c r="O45" s="113"/>
      <c r="P45" s="3"/>
    </row>
    <row r="46" spans="1:16">
      <c r="A46" s="17"/>
      <c r="B46" s="171" t="s">
        <v>83</v>
      </c>
      <c r="C46" s="171"/>
      <c r="D46" s="171"/>
      <c r="E46" s="37"/>
      <c r="F46" s="38"/>
      <c r="G46" s="39"/>
      <c r="H46" s="39"/>
      <c r="I46" s="181" t="s">
        <v>84</v>
      </c>
      <c r="J46" s="181"/>
      <c r="K46" s="181"/>
      <c r="L46" s="17"/>
      <c r="M46" s="66"/>
      <c r="N46" s="17"/>
      <c r="O46" s="17"/>
      <c r="P46" s="17"/>
    </row>
    <row r="47" spans="1:16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66"/>
      <c r="N47" s="17"/>
      <c r="O47" s="17"/>
      <c r="P47" s="17"/>
    </row>
    <row r="49" spans="8:11">
      <c r="H49" s="18">
        <v>23164531</v>
      </c>
      <c r="I49" s="18">
        <v>10016551.74</v>
      </c>
      <c r="J49" s="19"/>
      <c r="K49" s="19"/>
    </row>
    <row r="50" spans="8:11">
      <c r="H50" s="18">
        <v>22866757</v>
      </c>
      <c r="I50" s="18">
        <v>9977051.7400000002</v>
      </c>
      <c r="J50" s="19"/>
      <c r="K50" s="19"/>
    </row>
    <row r="51" spans="8:11">
      <c r="H51" s="18">
        <v>75000</v>
      </c>
      <c r="I51" s="18">
        <v>39500</v>
      </c>
      <c r="J51" s="19"/>
      <c r="K51" s="19"/>
    </row>
    <row r="52" spans="8:11">
      <c r="H52" s="18">
        <v>297774</v>
      </c>
      <c r="I52" s="18">
        <v>39500</v>
      </c>
      <c r="J52" s="19"/>
      <c r="K52" s="19"/>
    </row>
  </sheetData>
  <mergeCells count="45">
    <mergeCell ref="F21:F23"/>
    <mergeCell ref="D17:D18"/>
    <mergeCell ref="A41:A43"/>
    <mergeCell ref="B41:B43"/>
    <mergeCell ref="A24:A26"/>
    <mergeCell ref="B24:B26"/>
    <mergeCell ref="A27:A29"/>
    <mergeCell ref="B27:B29"/>
    <mergeCell ref="A30:A32"/>
    <mergeCell ref="B30:B33"/>
    <mergeCell ref="B37:B40"/>
    <mergeCell ref="A34:A36"/>
    <mergeCell ref="B34:B36"/>
    <mergeCell ref="A37:A39"/>
    <mergeCell ref="A19:A23"/>
    <mergeCell ref="B19:B23"/>
    <mergeCell ref="C21:C23"/>
    <mergeCell ref="D21:D23"/>
    <mergeCell ref="E21:E23"/>
    <mergeCell ref="A15:A18"/>
    <mergeCell ref="B15:B18"/>
    <mergeCell ref="C17:C18"/>
    <mergeCell ref="E17:E18"/>
    <mergeCell ref="F17:F18"/>
    <mergeCell ref="L5:M5"/>
    <mergeCell ref="N5:O6"/>
    <mergeCell ref="L6:L7"/>
    <mergeCell ref="A12:A14"/>
    <mergeCell ref="B12:B14"/>
    <mergeCell ref="B46:D46"/>
    <mergeCell ref="I46:K46"/>
    <mergeCell ref="A8:A10"/>
    <mergeCell ref="B8:B11"/>
    <mergeCell ref="A1:P1"/>
    <mergeCell ref="A4:A7"/>
    <mergeCell ref="B4:B7"/>
    <mergeCell ref="C4:C7"/>
    <mergeCell ref="D4:G4"/>
    <mergeCell ref="H4:O4"/>
    <mergeCell ref="D5:D7"/>
    <mergeCell ref="E5:E7"/>
    <mergeCell ref="F5:F7"/>
    <mergeCell ref="G5:G7"/>
    <mergeCell ref="H5:I6"/>
    <mergeCell ref="J5:K6"/>
  </mergeCells>
  <pageMargins left="0.7" right="0.7" top="0.75" bottom="0.75" header="0.3" footer="0.3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37"/>
  <sheetViews>
    <sheetView showGridLines="0" topLeftCell="A10" zoomScaleNormal="100" zoomScaleSheetLayoutView="100" workbookViewId="0">
      <selection activeCell="M27" sqref="M27"/>
    </sheetView>
  </sheetViews>
  <sheetFormatPr defaultRowHeight="12.75" customHeight="1" outlineLevelRow="4"/>
  <cols>
    <col min="1" max="1" width="51.42578125" style="116" customWidth="1"/>
    <col min="2" max="2" width="20.7109375" style="116" customWidth="1"/>
    <col min="3" max="4" width="10.28515625" style="116" customWidth="1"/>
    <col min="5" max="6" width="15.42578125" style="116" customWidth="1"/>
    <col min="7" max="7" width="9.140625" style="116" customWidth="1"/>
    <col min="8" max="8" width="9.5703125" style="116" bestFit="1" customWidth="1"/>
    <col min="9" max="16384" width="9.140625" style="116"/>
  </cols>
  <sheetData>
    <row r="1" spans="1:7">
      <c r="A1" s="117" t="s">
        <v>142</v>
      </c>
      <c r="B1" s="118"/>
      <c r="C1" s="118"/>
      <c r="D1" s="118"/>
      <c r="E1" s="119"/>
      <c r="F1" s="119"/>
      <c r="G1" s="118"/>
    </row>
    <row r="2" spans="1:7">
      <c r="A2" s="115" t="s">
        <v>143</v>
      </c>
      <c r="B2" s="115"/>
      <c r="C2" s="115"/>
      <c r="D2" s="115"/>
      <c r="E2" s="115"/>
      <c r="F2" s="115"/>
      <c r="G2" s="115"/>
    </row>
    <row r="3" spans="1:7">
      <c r="A3" s="210"/>
      <c r="B3" s="211"/>
      <c r="C3" s="211"/>
      <c r="D3" s="211"/>
      <c r="E3" s="211"/>
      <c r="F3" s="211"/>
      <c r="G3" s="120"/>
    </row>
    <row r="4" spans="1:7" ht="17.100000000000001" customHeight="1">
      <c r="A4" s="210" t="s">
        <v>1</v>
      </c>
      <c r="B4" s="211"/>
      <c r="C4" s="211"/>
      <c r="D4" s="211"/>
      <c r="E4" s="211"/>
      <c r="F4" s="211"/>
    </row>
    <row r="5" spans="1:7">
      <c r="A5" s="210"/>
      <c r="B5" s="211"/>
      <c r="C5" s="211"/>
      <c r="D5" s="211"/>
      <c r="E5" s="211"/>
      <c r="F5" s="211"/>
    </row>
    <row r="6" spans="1:7">
      <c r="A6" s="121" t="s">
        <v>2</v>
      </c>
      <c r="B6" s="121"/>
      <c r="C6" s="121"/>
      <c r="D6" s="121"/>
      <c r="E6" s="121"/>
      <c r="F6" s="121"/>
      <c r="G6" s="115"/>
    </row>
    <row r="7" spans="1:7" ht="38.25">
      <c r="A7" s="122" t="s">
        <v>3</v>
      </c>
      <c r="B7" s="122" t="s">
        <v>6</v>
      </c>
      <c r="C7" s="122" t="s">
        <v>4</v>
      </c>
      <c r="D7" s="122" t="s">
        <v>7</v>
      </c>
      <c r="E7" s="122" t="s">
        <v>144</v>
      </c>
      <c r="F7" s="122" t="s">
        <v>145</v>
      </c>
    </row>
    <row r="8" spans="1:7">
      <c r="A8" s="123" t="s">
        <v>44</v>
      </c>
      <c r="B8" s="124"/>
      <c r="C8" s="124"/>
      <c r="D8" s="124"/>
      <c r="E8" s="125">
        <v>24292809.390000001</v>
      </c>
      <c r="F8" s="125">
        <v>23120646.829999998</v>
      </c>
    </row>
    <row r="9" spans="1:7" ht="38.25">
      <c r="A9" s="126" t="s">
        <v>12</v>
      </c>
      <c r="B9" s="127" t="s">
        <v>13</v>
      </c>
      <c r="C9" s="127"/>
      <c r="D9" s="127"/>
      <c r="E9" s="128">
        <v>24292809.390000001</v>
      </c>
      <c r="F9" s="128">
        <v>23120646.829999998</v>
      </c>
    </row>
    <row r="10" spans="1:7" ht="51" outlineLevel="1">
      <c r="A10" s="126" t="s">
        <v>28</v>
      </c>
      <c r="B10" s="127" t="s">
        <v>29</v>
      </c>
      <c r="C10" s="127"/>
      <c r="D10" s="127"/>
      <c r="E10" s="128">
        <v>23633648.390000001</v>
      </c>
      <c r="F10" s="128">
        <v>22461485.829999998</v>
      </c>
    </row>
    <row r="11" spans="1:7" ht="63.75" outlineLevel="2">
      <c r="A11" s="126" t="s">
        <v>30</v>
      </c>
      <c r="B11" s="127" t="s">
        <v>31</v>
      </c>
      <c r="C11" s="127"/>
      <c r="D11" s="127"/>
      <c r="E11" s="128">
        <v>8966955</v>
      </c>
      <c r="F11" s="128">
        <v>7967963.4199999999</v>
      </c>
    </row>
    <row r="12" spans="1:7" ht="38.25" outlineLevel="3">
      <c r="A12" s="126" t="s">
        <v>8</v>
      </c>
      <c r="B12" s="127" t="s">
        <v>31</v>
      </c>
      <c r="C12" s="127" t="s">
        <v>9</v>
      </c>
      <c r="D12" s="127"/>
      <c r="E12" s="128">
        <v>8966955</v>
      </c>
      <c r="F12" s="128">
        <v>7967963.4199999999</v>
      </c>
    </row>
    <row r="13" spans="1:7" outlineLevel="4">
      <c r="A13" s="129" t="s">
        <v>18</v>
      </c>
      <c r="B13" s="130" t="s">
        <v>31</v>
      </c>
      <c r="C13" s="130" t="s">
        <v>9</v>
      </c>
      <c r="D13" s="130" t="s">
        <v>19</v>
      </c>
      <c r="E13" s="131">
        <v>8957055</v>
      </c>
      <c r="F13" s="131">
        <v>7960463.4199999999</v>
      </c>
    </row>
    <row r="14" spans="1:7" outlineLevel="4">
      <c r="A14" s="129" t="s">
        <v>32</v>
      </c>
      <c r="B14" s="130" t="s">
        <v>31</v>
      </c>
      <c r="C14" s="130" t="s">
        <v>9</v>
      </c>
      <c r="D14" s="130" t="s">
        <v>33</v>
      </c>
      <c r="E14" s="131">
        <v>9900</v>
      </c>
      <c r="F14" s="131">
        <v>7500</v>
      </c>
    </row>
    <row r="15" spans="1:7" ht="38.25" outlineLevel="2">
      <c r="A15" s="126" t="s">
        <v>34</v>
      </c>
      <c r="B15" s="127" t="s">
        <v>35</v>
      </c>
      <c r="C15" s="127"/>
      <c r="D15" s="127"/>
      <c r="E15" s="128">
        <v>14656673.390000001</v>
      </c>
      <c r="F15" s="128">
        <v>14483502.41</v>
      </c>
    </row>
    <row r="16" spans="1:7" ht="38.25" outlineLevel="3">
      <c r="A16" s="126" t="s">
        <v>8</v>
      </c>
      <c r="B16" s="127" t="s">
        <v>35</v>
      </c>
      <c r="C16" s="127" t="s">
        <v>9</v>
      </c>
      <c r="D16" s="127"/>
      <c r="E16" s="128">
        <v>14656673.390000001</v>
      </c>
      <c r="F16" s="128">
        <v>14483502.41</v>
      </c>
    </row>
    <row r="17" spans="1:8" outlineLevel="4">
      <c r="A17" s="129" t="s">
        <v>36</v>
      </c>
      <c r="B17" s="130" t="s">
        <v>35</v>
      </c>
      <c r="C17" s="130" t="s">
        <v>9</v>
      </c>
      <c r="D17" s="130" t="s">
        <v>37</v>
      </c>
      <c r="E17" s="131">
        <v>10043661.310000001</v>
      </c>
      <c r="F17" s="131">
        <v>10043661.310000001</v>
      </c>
    </row>
    <row r="18" spans="1:8" ht="25.5" outlineLevel="4">
      <c r="A18" s="129" t="s">
        <v>38</v>
      </c>
      <c r="B18" s="130" t="s">
        <v>35</v>
      </c>
      <c r="C18" s="130" t="s">
        <v>9</v>
      </c>
      <c r="D18" s="130" t="s">
        <v>39</v>
      </c>
      <c r="E18" s="131">
        <v>95600</v>
      </c>
      <c r="F18" s="131">
        <v>90618.1</v>
      </c>
    </row>
    <row r="19" spans="1:8" ht="38.25" outlineLevel="4">
      <c r="A19" s="129" t="s">
        <v>40</v>
      </c>
      <c r="B19" s="130" t="s">
        <v>35</v>
      </c>
      <c r="C19" s="130" t="s">
        <v>9</v>
      </c>
      <c r="D19" s="130" t="s">
        <v>41</v>
      </c>
      <c r="E19" s="131">
        <v>3033186.08</v>
      </c>
      <c r="F19" s="131">
        <v>3012125.88</v>
      </c>
    </row>
    <row r="20" spans="1:8" outlineLevel="4">
      <c r="A20" s="129" t="s">
        <v>18</v>
      </c>
      <c r="B20" s="130" t="s">
        <v>35</v>
      </c>
      <c r="C20" s="130" t="s">
        <v>9</v>
      </c>
      <c r="D20" s="130" t="s">
        <v>19</v>
      </c>
      <c r="E20" s="131">
        <v>1477726</v>
      </c>
      <c r="F20" s="131">
        <v>1333708.68</v>
      </c>
    </row>
    <row r="21" spans="1:8" outlineLevel="4">
      <c r="A21" s="129" t="s">
        <v>32</v>
      </c>
      <c r="B21" s="130" t="s">
        <v>35</v>
      </c>
      <c r="C21" s="130" t="s">
        <v>9</v>
      </c>
      <c r="D21" s="130" t="s">
        <v>33</v>
      </c>
      <c r="E21" s="131">
        <v>2000</v>
      </c>
      <c r="F21" s="131">
        <v>0</v>
      </c>
    </row>
    <row r="22" spans="1:8" outlineLevel="4">
      <c r="A22" s="129" t="s">
        <v>22</v>
      </c>
      <c r="B22" s="130" t="s">
        <v>35</v>
      </c>
      <c r="C22" s="130" t="s">
        <v>9</v>
      </c>
      <c r="D22" s="130" t="s">
        <v>23</v>
      </c>
      <c r="E22" s="131">
        <v>4500</v>
      </c>
      <c r="F22" s="131">
        <v>3388.44</v>
      </c>
    </row>
    <row r="23" spans="1:8" ht="25.5" outlineLevel="2">
      <c r="A23" s="126" t="s">
        <v>42</v>
      </c>
      <c r="B23" s="127" t="s">
        <v>43</v>
      </c>
      <c r="C23" s="127"/>
      <c r="D23" s="127"/>
      <c r="E23" s="128">
        <v>10020</v>
      </c>
      <c r="F23" s="128">
        <v>10020</v>
      </c>
    </row>
    <row r="24" spans="1:8" ht="38.25" outlineLevel="3">
      <c r="A24" s="126" t="s">
        <v>8</v>
      </c>
      <c r="B24" s="127" t="s">
        <v>43</v>
      </c>
      <c r="C24" s="127" t="s">
        <v>9</v>
      </c>
      <c r="D24" s="127"/>
      <c r="E24" s="128">
        <v>10020</v>
      </c>
      <c r="F24" s="154">
        <v>10020</v>
      </c>
      <c r="G24" s="156" t="s">
        <v>138</v>
      </c>
      <c r="H24" s="157">
        <v>10000</v>
      </c>
    </row>
    <row r="25" spans="1:8" outlineLevel="4">
      <c r="A25" s="129" t="s">
        <v>18</v>
      </c>
      <c r="B25" s="130" t="s">
        <v>43</v>
      </c>
      <c r="C25" s="130" t="s">
        <v>9</v>
      </c>
      <c r="D25" s="130" t="s">
        <v>19</v>
      </c>
      <c r="E25" s="131">
        <v>10020</v>
      </c>
      <c r="F25" s="155">
        <v>10020</v>
      </c>
      <c r="G25" s="156" t="s">
        <v>137</v>
      </c>
      <c r="H25" s="157">
        <v>20</v>
      </c>
    </row>
    <row r="26" spans="1:8" ht="38.25" outlineLevel="1">
      <c r="A26" s="126" t="s">
        <v>14</v>
      </c>
      <c r="B26" s="127" t="s">
        <v>15</v>
      </c>
      <c r="C26" s="127"/>
      <c r="D26" s="127"/>
      <c r="E26" s="128">
        <v>659161</v>
      </c>
      <c r="F26" s="128">
        <v>659161</v>
      </c>
    </row>
    <row r="27" spans="1:8" ht="25.5" outlineLevel="2">
      <c r="A27" s="126" t="s">
        <v>16</v>
      </c>
      <c r="B27" s="127" t="s">
        <v>17</v>
      </c>
      <c r="C27" s="127"/>
      <c r="D27" s="127"/>
      <c r="E27" s="128">
        <v>75000</v>
      </c>
      <c r="F27" s="128">
        <v>75000</v>
      </c>
    </row>
    <row r="28" spans="1:8" ht="38.25" outlineLevel="3">
      <c r="A28" s="126" t="s">
        <v>8</v>
      </c>
      <c r="B28" s="127" t="s">
        <v>17</v>
      </c>
      <c r="C28" s="127" t="s">
        <v>9</v>
      </c>
      <c r="D28" s="127"/>
      <c r="E28" s="128">
        <v>75000</v>
      </c>
      <c r="F28" s="128">
        <v>75000</v>
      </c>
    </row>
    <row r="29" spans="1:8" outlineLevel="4">
      <c r="A29" s="129" t="s">
        <v>18</v>
      </c>
      <c r="B29" s="130" t="s">
        <v>17</v>
      </c>
      <c r="C29" s="130" t="s">
        <v>9</v>
      </c>
      <c r="D29" s="130" t="s">
        <v>19</v>
      </c>
      <c r="E29" s="131">
        <v>75000</v>
      </c>
      <c r="F29" s="131">
        <v>75000</v>
      </c>
    </row>
    <row r="30" spans="1:8" ht="25.5" outlineLevel="2">
      <c r="A30" s="126" t="s">
        <v>20</v>
      </c>
      <c r="B30" s="127" t="s">
        <v>21</v>
      </c>
      <c r="C30" s="127"/>
      <c r="D30" s="127"/>
      <c r="E30" s="128">
        <v>250000</v>
      </c>
      <c r="F30" s="128">
        <v>250000</v>
      </c>
    </row>
    <row r="31" spans="1:8" ht="38.25" outlineLevel="3">
      <c r="A31" s="126" t="s">
        <v>8</v>
      </c>
      <c r="B31" s="127" t="s">
        <v>21</v>
      </c>
      <c r="C31" s="127" t="s">
        <v>9</v>
      </c>
      <c r="D31" s="127"/>
      <c r="E31" s="128">
        <v>250000</v>
      </c>
      <c r="F31" s="128">
        <v>250000</v>
      </c>
    </row>
    <row r="32" spans="1:8" outlineLevel="4">
      <c r="A32" s="129" t="s">
        <v>22</v>
      </c>
      <c r="B32" s="130" t="s">
        <v>21</v>
      </c>
      <c r="C32" s="130" t="s">
        <v>9</v>
      </c>
      <c r="D32" s="130" t="s">
        <v>23</v>
      </c>
      <c r="E32" s="131">
        <v>250000</v>
      </c>
      <c r="F32" s="131">
        <v>250000</v>
      </c>
    </row>
    <row r="33" spans="1:8" ht="25.5" outlineLevel="2">
      <c r="A33" s="126" t="s">
        <v>24</v>
      </c>
      <c r="B33" s="127" t="s">
        <v>25</v>
      </c>
      <c r="C33" s="127"/>
      <c r="D33" s="127"/>
      <c r="E33" s="128">
        <v>334161</v>
      </c>
      <c r="F33" s="151">
        <v>334161</v>
      </c>
      <c r="G33" s="152" t="s">
        <v>138</v>
      </c>
      <c r="H33" s="153">
        <v>312300</v>
      </c>
    </row>
    <row r="34" spans="1:8" ht="38.25" outlineLevel="3">
      <c r="A34" s="126" t="s">
        <v>8</v>
      </c>
      <c r="B34" s="127" t="s">
        <v>25</v>
      </c>
      <c r="C34" s="127" t="s">
        <v>9</v>
      </c>
      <c r="D34" s="127"/>
      <c r="E34" s="128">
        <v>134161</v>
      </c>
      <c r="F34" s="151">
        <v>134161</v>
      </c>
      <c r="G34" s="152" t="s">
        <v>137</v>
      </c>
      <c r="H34" s="153">
        <v>21861</v>
      </c>
    </row>
    <row r="35" spans="1:8" outlineLevel="4">
      <c r="A35" s="129" t="s">
        <v>18</v>
      </c>
      <c r="B35" s="130" t="s">
        <v>25</v>
      </c>
      <c r="C35" s="130" t="s">
        <v>9</v>
      </c>
      <c r="D35" s="130" t="s">
        <v>19</v>
      </c>
      <c r="E35" s="131">
        <v>134161</v>
      </c>
      <c r="F35" s="131">
        <v>134161</v>
      </c>
    </row>
    <row r="36" spans="1:8" ht="25.5" outlineLevel="3">
      <c r="A36" s="126" t="s">
        <v>134</v>
      </c>
      <c r="B36" s="127" t="s">
        <v>25</v>
      </c>
      <c r="C36" s="127" t="s">
        <v>135</v>
      </c>
      <c r="D36" s="127"/>
      <c r="E36" s="128">
        <v>200000</v>
      </c>
      <c r="F36" s="128">
        <v>200000</v>
      </c>
    </row>
    <row r="37" spans="1:8" outlineLevel="4">
      <c r="A37" s="129" t="s">
        <v>146</v>
      </c>
      <c r="B37" s="130" t="s">
        <v>25</v>
      </c>
      <c r="C37" s="130" t="s">
        <v>135</v>
      </c>
      <c r="D37" s="130" t="s">
        <v>147</v>
      </c>
      <c r="E37" s="131">
        <v>200000</v>
      </c>
      <c r="F37" s="131">
        <v>200000</v>
      </c>
    </row>
  </sheetData>
  <mergeCells count="3">
    <mergeCell ref="A3:F3"/>
    <mergeCell ref="A4:F4"/>
    <mergeCell ref="A5:F5"/>
  </mergeCells>
  <pageMargins left="0.74803149606299213" right="0.74803149606299213" top="0.98425196850393704" bottom="0.98425196850393704" header="0.51181102362204722" footer="0.51181102362204722"/>
  <pageSetup paperSize="9" scale="87" orientation="landscape" r:id="rId1"/>
  <headerFooter alignWithMargins="0"/>
  <rowBreaks count="2" manualBreakCount="2">
    <brk id="14" max="8" man="1"/>
    <brk id="25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opLeftCell="A4" workbookViewId="0">
      <selection activeCell="F10" sqref="F10"/>
    </sheetView>
  </sheetViews>
  <sheetFormatPr defaultRowHeight="12.75" customHeight="1"/>
  <cols>
    <col min="1" max="1" width="40.7109375" style="136" customWidth="1"/>
    <col min="2" max="2" width="20.7109375" style="136" customWidth="1"/>
    <col min="3" max="5" width="10.7109375" style="136" customWidth="1"/>
    <col min="6" max="7" width="15.7109375" style="136" customWidth="1"/>
    <col min="8" max="8" width="8.85546875" style="136" customWidth="1"/>
    <col min="9" max="254" width="9.140625" style="136"/>
    <col min="255" max="255" width="40.7109375" style="136" customWidth="1"/>
    <col min="256" max="256" width="20.7109375" style="136" customWidth="1"/>
    <col min="257" max="259" width="10.7109375" style="136" customWidth="1"/>
    <col min="260" max="263" width="15.7109375" style="136" customWidth="1"/>
    <col min="264" max="264" width="8.85546875" style="136" customWidth="1"/>
    <col min="265" max="510" width="9.140625" style="136"/>
    <col min="511" max="511" width="40.7109375" style="136" customWidth="1"/>
    <col min="512" max="512" width="20.7109375" style="136" customWidth="1"/>
    <col min="513" max="515" width="10.7109375" style="136" customWidth="1"/>
    <col min="516" max="519" width="15.7109375" style="136" customWidth="1"/>
    <col min="520" max="520" width="8.85546875" style="136" customWidth="1"/>
    <col min="521" max="766" width="9.140625" style="136"/>
    <col min="767" max="767" width="40.7109375" style="136" customWidth="1"/>
    <col min="768" max="768" width="20.7109375" style="136" customWidth="1"/>
    <col min="769" max="771" width="10.7109375" style="136" customWidth="1"/>
    <col min="772" max="775" width="15.7109375" style="136" customWidth="1"/>
    <col min="776" max="776" width="8.85546875" style="136" customWidth="1"/>
    <col min="777" max="1022" width="9.140625" style="136"/>
    <col min="1023" max="1023" width="40.7109375" style="136" customWidth="1"/>
    <col min="1024" max="1024" width="20.7109375" style="136" customWidth="1"/>
    <col min="1025" max="1027" width="10.7109375" style="136" customWidth="1"/>
    <col min="1028" max="1031" width="15.7109375" style="136" customWidth="1"/>
    <col min="1032" max="1032" width="8.85546875" style="136" customWidth="1"/>
    <col min="1033" max="1278" width="9.140625" style="136"/>
    <col min="1279" max="1279" width="40.7109375" style="136" customWidth="1"/>
    <col min="1280" max="1280" width="20.7109375" style="136" customWidth="1"/>
    <col min="1281" max="1283" width="10.7109375" style="136" customWidth="1"/>
    <col min="1284" max="1287" width="15.7109375" style="136" customWidth="1"/>
    <col min="1288" max="1288" width="8.85546875" style="136" customWidth="1"/>
    <col min="1289" max="1534" width="9.140625" style="136"/>
    <col min="1535" max="1535" width="40.7109375" style="136" customWidth="1"/>
    <col min="1536" max="1536" width="20.7109375" style="136" customWidth="1"/>
    <col min="1537" max="1539" width="10.7109375" style="136" customWidth="1"/>
    <col min="1540" max="1543" width="15.7109375" style="136" customWidth="1"/>
    <col min="1544" max="1544" width="8.85546875" style="136" customWidth="1"/>
    <col min="1545" max="1790" width="9.140625" style="136"/>
    <col min="1791" max="1791" width="40.7109375" style="136" customWidth="1"/>
    <col min="1792" max="1792" width="20.7109375" style="136" customWidth="1"/>
    <col min="1793" max="1795" width="10.7109375" style="136" customWidth="1"/>
    <col min="1796" max="1799" width="15.7109375" style="136" customWidth="1"/>
    <col min="1800" max="1800" width="8.85546875" style="136" customWidth="1"/>
    <col min="1801" max="2046" width="9.140625" style="136"/>
    <col min="2047" max="2047" width="40.7109375" style="136" customWidth="1"/>
    <col min="2048" max="2048" width="20.7109375" style="136" customWidth="1"/>
    <col min="2049" max="2051" width="10.7109375" style="136" customWidth="1"/>
    <col min="2052" max="2055" width="15.7109375" style="136" customWidth="1"/>
    <col min="2056" max="2056" width="8.85546875" style="136" customWidth="1"/>
    <col min="2057" max="2302" width="9.140625" style="136"/>
    <col min="2303" max="2303" width="40.7109375" style="136" customWidth="1"/>
    <col min="2304" max="2304" width="20.7109375" style="136" customWidth="1"/>
    <col min="2305" max="2307" width="10.7109375" style="136" customWidth="1"/>
    <col min="2308" max="2311" width="15.7109375" style="136" customWidth="1"/>
    <col min="2312" max="2312" width="8.85546875" style="136" customWidth="1"/>
    <col min="2313" max="2558" width="9.140625" style="136"/>
    <col min="2559" max="2559" width="40.7109375" style="136" customWidth="1"/>
    <col min="2560" max="2560" width="20.7109375" style="136" customWidth="1"/>
    <col min="2561" max="2563" width="10.7109375" style="136" customWidth="1"/>
    <col min="2564" max="2567" width="15.7109375" style="136" customWidth="1"/>
    <col min="2568" max="2568" width="8.85546875" style="136" customWidth="1"/>
    <col min="2569" max="2814" width="9.140625" style="136"/>
    <col min="2815" max="2815" width="40.7109375" style="136" customWidth="1"/>
    <col min="2816" max="2816" width="20.7109375" style="136" customWidth="1"/>
    <col min="2817" max="2819" width="10.7109375" style="136" customWidth="1"/>
    <col min="2820" max="2823" width="15.7109375" style="136" customWidth="1"/>
    <col min="2824" max="2824" width="8.85546875" style="136" customWidth="1"/>
    <col min="2825" max="3070" width="9.140625" style="136"/>
    <col min="3071" max="3071" width="40.7109375" style="136" customWidth="1"/>
    <col min="3072" max="3072" width="20.7109375" style="136" customWidth="1"/>
    <col min="3073" max="3075" width="10.7109375" style="136" customWidth="1"/>
    <col min="3076" max="3079" width="15.7109375" style="136" customWidth="1"/>
    <col min="3080" max="3080" width="8.85546875" style="136" customWidth="1"/>
    <col min="3081" max="3326" width="9.140625" style="136"/>
    <col min="3327" max="3327" width="40.7109375" style="136" customWidth="1"/>
    <col min="3328" max="3328" width="20.7109375" style="136" customWidth="1"/>
    <col min="3329" max="3331" width="10.7109375" style="136" customWidth="1"/>
    <col min="3332" max="3335" width="15.7109375" style="136" customWidth="1"/>
    <col min="3336" max="3336" width="8.85546875" style="136" customWidth="1"/>
    <col min="3337" max="3582" width="9.140625" style="136"/>
    <col min="3583" max="3583" width="40.7109375" style="136" customWidth="1"/>
    <col min="3584" max="3584" width="20.7109375" style="136" customWidth="1"/>
    <col min="3585" max="3587" width="10.7109375" style="136" customWidth="1"/>
    <col min="3588" max="3591" width="15.7109375" style="136" customWidth="1"/>
    <col min="3592" max="3592" width="8.85546875" style="136" customWidth="1"/>
    <col min="3593" max="3838" width="9.140625" style="136"/>
    <col min="3839" max="3839" width="40.7109375" style="136" customWidth="1"/>
    <col min="3840" max="3840" width="20.7109375" style="136" customWidth="1"/>
    <col min="3841" max="3843" width="10.7109375" style="136" customWidth="1"/>
    <col min="3844" max="3847" width="15.7109375" style="136" customWidth="1"/>
    <col min="3848" max="3848" width="8.85546875" style="136" customWidth="1"/>
    <col min="3849" max="4094" width="9.140625" style="136"/>
    <col min="4095" max="4095" width="40.7109375" style="136" customWidth="1"/>
    <col min="4096" max="4096" width="20.7109375" style="136" customWidth="1"/>
    <col min="4097" max="4099" width="10.7109375" style="136" customWidth="1"/>
    <col min="4100" max="4103" width="15.7109375" style="136" customWidth="1"/>
    <col min="4104" max="4104" width="8.85546875" style="136" customWidth="1"/>
    <col min="4105" max="4350" width="9.140625" style="136"/>
    <col min="4351" max="4351" width="40.7109375" style="136" customWidth="1"/>
    <col min="4352" max="4352" width="20.7109375" style="136" customWidth="1"/>
    <col min="4353" max="4355" width="10.7109375" style="136" customWidth="1"/>
    <col min="4356" max="4359" width="15.7109375" style="136" customWidth="1"/>
    <col min="4360" max="4360" width="8.85546875" style="136" customWidth="1"/>
    <col min="4361" max="4606" width="9.140625" style="136"/>
    <col min="4607" max="4607" width="40.7109375" style="136" customWidth="1"/>
    <col min="4608" max="4608" width="20.7109375" style="136" customWidth="1"/>
    <col min="4609" max="4611" width="10.7109375" style="136" customWidth="1"/>
    <col min="4612" max="4615" width="15.7109375" style="136" customWidth="1"/>
    <col min="4616" max="4616" width="8.85546875" style="136" customWidth="1"/>
    <col min="4617" max="4862" width="9.140625" style="136"/>
    <col min="4863" max="4863" width="40.7109375" style="136" customWidth="1"/>
    <col min="4864" max="4864" width="20.7109375" style="136" customWidth="1"/>
    <col min="4865" max="4867" width="10.7109375" style="136" customWidth="1"/>
    <col min="4868" max="4871" width="15.7109375" style="136" customWidth="1"/>
    <col min="4872" max="4872" width="8.85546875" style="136" customWidth="1"/>
    <col min="4873" max="5118" width="9.140625" style="136"/>
    <col min="5119" max="5119" width="40.7109375" style="136" customWidth="1"/>
    <col min="5120" max="5120" width="20.7109375" style="136" customWidth="1"/>
    <col min="5121" max="5123" width="10.7109375" style="136" customWidth="1"/>
    <col min="5124" max="5127" width="15.7109375" style="136" customWidth="1"/>
    <col min="5128" max="5128" width="8.85546875" style="136" customWidth="1"/>
    <col min="5129" max="5374" width="9.140625" style="136"/>
    <col min="5375" max="5375" width="40.7109375" style="136" customWidth="1"/>
    <col min="5376" max="5376" width="20.7109375" style="136" customWidth="1"/>
    <col min="5377" max="5379" width="10.7109375" style="136" customWidth="1"/>
    <col min="5380" max="5383" width="15.7109375" style="136" customWidth="1"/>
    <col min="5384" max="5384" width="8.85546875" style="136" customWidth="1"/>
    <col min="5385" max="5630" width="9.140625" style="136"/>
    <col min="5631" max="5631" width="40.7109375" style="136" customWidth="1"/>
    <col min="5632" max="5632" width="20.7109375" style="136" customWidth="1"/>
    <col min="5633" max="5635" width="10.7109375" style="136" customWidth="1"/>
    <col min="5636" max="5639" width="15.7109375" style="136" customWidth="1"/>
    <col min="5640" max="5640" width="8.85546875" style="136" customWidth="1"/>
    <col min="5641" max="5886" width="9.140625" style="136"/>
    <col min="5887" max="5887" width="40.7109375" style="136" customWidth="1"/>
    <col min="5888" max="5888" width="20.7109375" style="136" customWidth="1"/>
    <col min="5889" max="5891" width="10.7109375" style="136" customWidth="1"/>
    <col min="5892" max="5895" width="15.7109375" style="136" customWidth="1"/>
    <col min="5896" max="5896" width="8.85546875" style="136" customWidth="1"/>
    <col min="5897" max="6142" width="9.140625" style="136"/>
    <col min="6143" max="6143" width="40.7109375" style="136" customWidth="1"/>
    <col min="6144" max="6144" width="20.7109375" style="136" customWidth="1"/>
    <col min="6145" max="6147" width="10.7109375" style="136" customWidth="1"/>
    <col min="6148" max="6151" width="15.7109375" style="136" customWidth="1"/>
    <col min="6152" max="6152" width="8.85546875" style="136" customWidth="1"/>
    <col min="6153" max="6398" width="9.140625" style="136"/>
    <col min="6399" max="6399" width="40.7109375" style="136" customWidth="1"/>
    <col min="6400" max="6400" width="20.7109375" style="136" customWidth="1"/>
    <col min="6401" max="6403" width="10.7109375" style="136" customWidth="1"/>
    <col min="6404" max="6407" width="15.7109375" style="136" customWidth="1"/>
    <col min="6408" max="6408" width="8.85546875" style="136" customWidth="1"/>
    <col min="6409" max="6654" width="9.140625" style="136"/>
    <col min="6655" max="6655" width="40.7109375" style="136" customWidth="1"/>
    <col min="6656" max="6656" width="20.7109375" style="136" customWidth="1"/>
    <col min="6657" max="6659" width="10.7109375" style="136" customWidth="1"/>
    <col min="6660" max="6663" width="15.7109375" style="136" customWidth="1"/>
    <col min="6664" max="6664" width="8.85546875" style="136" customWidth="1"/>
    <col min="6665" max="6910" width="9.140625" style="136"/>
    <col min="6911" max="6911" width="40.7109375" style="136" customWidth="1"/>
    <col min="6912" max="6912" width="20.7109375" style="136" customWidth="1"/>
    <col min="6913" max="6915" width="10.7109375" style="136" customWidth="1"/>
    <col min="6916" max="6919" width="15.7109375" style="136" customWidth="1"/>
    <col min="6920" max="6920" width="8.85546875" style="136" customWidth="1"/>
    <col min="6921" max="7166" width="9.140625" style="136"/>
    <col min="7167" max="7167" width="40.7109375" style="136" customWidth="1"/>
    <col min="7168" max="7168" width="20.7109375" style="136" customWidth="1"/>
    <col min="7169" max="7171" width="10.7109375" style="136" customWidth="1"/>
    <col min="7172" max="7175" width="15.7109375" style="136" customWidth="1"/>
    <col min="7176" max="7176" width="8.85546875" style="136" customWidth="1"/>
    <col min="7177" max="7422" width="9.140625" style="136"/>
    <col min="7423" max="7423" width="40.7109375" style="136" customWidth="1"/>
    <col min="7424" max="7424" width="20.7109375" style="136" customWidth="1"/>
    <col min="7425" max="7427" width="10.7109375" style="136" customWidth="1"/>
    <col min="7428" max="7431" width="15.7109375" style="136" customWidth="1"/>
    <col min="7432" max="7432" width="8.85546875" style="136" customWidth="1"/>
    <col min="7433" max="7678" width="9.140625" style="136"/>
    <col min="7679" max="7679" width="40.7109375" style="136" customWidth="1"/>
    <col min="7680" max="7680" width="20.7109375" style="136" customWidth="1"/>
    <col min="7681" max="7683" width="10.7109375" style="136" customWidth="1"/>
    <col min="7684" max="7687" width="15.7109375" style="136" customWidth="1"/>
    <col min="7688" max="7688" width="8.85546875" style="136" customWidth="1"/>
    <col min="7689" max="7934" width="9.140625" style="136"/>
    <col min="7935" max="7935" width="40.7109375" style="136" customWidth="1"/>
    <col min="7936" max="7936" width="20.7109375" style="136" customWidth="1"/>
    <col min="7937" max="7939" width="10.7109375" style="136" customWidth="1"/>
    <col min="7940" max="7943" width="15.7109375" style="136" customWidth="1"/>
    <col min="7944" max="7944" width="8.85546875" style="136" customWidth="1"/>
    <col min="7945" max="8190" width="9.140625" style="136"/>
    <col min="8191" max="8191" width="40.7109375" style="136" customWidth="1"/>
    <col min="8192" max="8192" width="20.7109375" style="136" customWidth="1"/>
    <col min="8193" max="8195" width="10.7109375" style="136" customWidth="1"/>
    <col min="8196" max="8199" width="15.7109375" style="136" customWidth="1"/>
    <col min="8200" max="8200" width="8.85546875" style="136" customWidth="1"/>
    <col min="8201" max="8446" width="9.140625" style="136"/>
    <col min="8447" max="8447" width="40.7109375" style="136" customWidth="1"/>
    <col min="8448" max="8448" width="20.7109375" style="136" customWidth="1"/>
    <col min="8449" max="8451" width="10.7109375" style="136" customWidth="1"/>
    <col min="8452" max="8455" width="15.7109375" style="136" customWidth="1"/>
    <col min="8456" max="8456" width="8.85546875" style="136" customWidth="1"/>
    <col min="8457" max="8702" width="9.140625" style="136"/>
    <col min="8703" max="8703" width="40.7109375" style="136" customWidth="1"/>
    <col min="8704" max="8704" width="20.7109375" style="136" customWidth="1"/>
    <col min="8705" max="8707" width="10.7109375" style="136" customWidth="1"/>
    <col min="8708" max="8711" width="15.7109375" style="136" customWidth="1"/>
    <col min="8712" max="8712" width="8.85546875" style="136" customWidth="1"/>
    <col min="8713" max="8958" width="9.140625" style="136"/>
    <col min="8959" max="8959" width="40.7109375" style="136" customWidth="1"/>
    <col min="8960" max="8960" width="20.7109375" style="136" customWidth="1"/>
    <col min="8961" max="8963" width="10.7109375" style="136" customWidth="1"/>
    <col min="8964" max="8967" width="15.7109375" style="136" customWidth="1"/>
    <col min="8968" max="8968" width="8.85546875" style="136" customWidth="1"/>
    <col min="8969" max="9214" width="9.140625" style="136"/>
    <col min="9215" max="9215" width="40.7109375" style="136" customWidth="1"/>
    <col min="9216" max="9216" width="20.7109375" style="136" customWidth="1"/>
    <col min="9217" max="9219" width="10.7109375" style="136" customWidth="1"/>
    <col min="9220" max="9223" width="15.7109375" style="136" customWidth="1"/>
    <col min="9224" max="9224" width="8.85546875" style="136" customWidth="1"/>
    <col min="9225" max="9470" width="9.140625" style="136"/>
    <col min="9471" max="9471" width="40.7109375" style="136" customWidth="1"/>
    <col min="9472" max="9472" width="20.7109375" style="136" customWidth="1"/>
    <col min="9473" max="9475" width="10.7109375" style="136" customWidth="1"/>
    <col min="9476" max="9479" width="15.7109375" style="136" customWidth="1"/>
    <col min="9480" max="9480" width="8.85546875" style="136" customWidth="1"/>
    <col min="9481" max="9726" width="9.140625" style="136"/>
    <col min="9727" max="9727" width="40.7109375" style="136" customWidth="1"/>
    <col min="9728" max="9728" width="20.7109375" style="136" customWidth="1"/>
    <col min="9729" max="9731" width="10.7109375" style="136" customWidth="1"/>
    <col min="9732" max="9735" width="15.7109375" style="136" customWidth="1"/>
    <col min="9736" max="9736" width="8.85546875" style="136" customWidth="1"/>
    <col min="9737" max="9982" width="9.140625" style="136"/>
    <col min="9983" max="9983" width="40.7109375" style="136" customWidth="1"/>
    <col min="9984" max="9984" width="20.7109375" style="136" customWidth="1"/>
    <col min="9985" max="9987" width="10.7109375" style="136" customWidth="1"/>
    <col min="9988" max="9991" width="15.7109375" style="136" customWidth="1"/>
    <col min="9992" max="9992" width="8.85546875" style="136" customWidth="1"/>
    <col min="9993" max="10238" width="9.140625" style="136"/>
    <col min="10239" max="10239" width="40.7109375" style="136" customWidth="1"/>
    <col min="10240" max="10240" width="20.7109375" style="136" customWidth="1"/>
    <col min="10241" max="10243" width="10.7109375" style="136" customWidth="1"/>
    <col min="10244" max="10247" width="15.7109375" style="136" customWidth="1"/>
    <col min="10248" max="10248" width="8.85546875" style="136" customWidth="1"/>
    <col min="10249" max="10494" width="9.140625" style="136"/>
    <col min="10495" max="10495" width="40.7109375" style="136" customWidth="1"/>
    <col min="10496" max="10496" width="20.7109375" style="136" customWidth="1"/>
    <col min="10497" max="10499" width="10.7109375" style="136" customWidth="1"/>
    <col min="10500" max="10503" width="15.7109375" style="136" customWidth="1"/>
    <col min="10504" max="10504" width="8.85546875" style="136" customWidth="1"/>
    <col min="10505" max="10750" width="9.140625" style="136"/>
    <col min="10751" max="10751" width="40.7109375" style="136" customWidth="1"/>
    <col min="10752" max="10752" width="20.7109375" style="136" customWidth="1"/>
    <col min="10753" max="10755" width="10.7109375" style="136" customWidth="1"/>
    <col min="10756" max="10759" width="15.7109375" style="136" customWidth="1"/>
    <col min="10760" max="10760" width="8.85546875" style="136" customWidth="1"/>
    <col min="10761" max="11006" width="9.140625" style="136"/>
    <col min="11007" max="11007" width="40.7109375" style="136" customWidth="1"/>
    <col min="11008" max="11008" width="20.7109375" style="136" customWidth="1"/>
    <col min="11009" max="11011" width="10.7109375" style="136" customWidth="1"/>
    <col min="11012" max="11015" width="15.7109375" style="136" customWidth="1"/>
    <col min="11016" max="11016" width="8.85546875" style="136" customWidth="1"/>
    <col min="11017" max="11262" width="9.140625" style="136"/>
    <col min="11263" max="11263" width="40.7109375" style="136" customWidth="1"/>
    <col min="11264" max="11264" width="20.7109375" style="136" customWidth="1"/>
    <col min="11265" max="11267" width="10.7109375" style="136" customWidth="1"/>
    <col min="11268" max="11271" width="15.7109375" style="136" customWidth="1"/>
    <col min="11272" max="11272" width="8.85546875" style="136" customWidth="1"/>
    <col min="11273" max="11518" width="9.140625" style="136"/>
    <col min="11519" max="11519" width="40.7109375" style="136" customWidth="1"/>
    <col min="11520" max="11520" width="20.7109375" style="136" customWidth="1"/>
    <col min="11521" max="11523" width="10.7109375" style="136" customWidth="1"/>
    <col min="11524" max="11527" width="15.7109375" style="136" customWidth="1"/>
    <col min="11528" max="11528" width="8.85546875" style="136" customWidth="1"/>
    <col min="11529" max="11774" width="9.140625" style="136"/>
    <col min="11775" max="11775" width="40.7109375" style="136" customWidth="1"/>
    <col min="11776" max="11776" width="20.7109375" style="136" customWidth="1"/>
    <col min="11777" max="11779" width="10.7109375" style="136" customWidth="1"/>
    <col min="11780" max="11783" width="15.7109375" style="136" customWidth="1"/>
    <col min="11784" max="11784" width="8.85546875" style="136" customWidth="1"/>
    <col min="11785" max="12030" width="9.140625" style="136"/>
    <col min="12031" max="12031" width="40.7109375" style="136" customWidth="1"/>
    <col min="12032" max="12032" width="20.7109375" style="136" customWidth="1"/>
    <col min="12033" max="12035" width="10.7109375" style="136" customWidth="1"/>
    <col min="12036" max="12039" width="15.7109375" style="136" customWidth="1"/>
    <col min="12040" max="12040" width="8.85546875" style="136" customWidth="1"/>
    <col min="12041" max="12286" width="9.140625" style="136"/>
    <col min="12287" max="12287" width="40.7109375" style="136" customWidth="1"/>
    <col min="12288" max="12288" width="20.7109375" style="136" customWidth="1"/>
    <col min="12289" max="12291" width="10.7109375" style="136" customWidth="1"/>
    <col min="12292" max="12295" width="15.7109375" style="136" customWidth="1"/>
    <col min="12296" max="12296" width="8.85546875" style="136" customWidth="1"/>
    <col min="12297" max="12542" width="9.140625" style="136"/>
    <col min="12543" max="12543" width="40.7109375" style="136" customWidth="1"/>
    <col min="12544" max="12544" width="20.7109375" style="136" customWidth="1"/>
    <col min="12545" max="12547" width="10.7109375" style="136" customWidth="1"/>
    <col min="12548" max="12551" width="15.7109375" style="136" customWidth="1"/>
    <col min="12552" max="12552" width="8.85546875" style="136" customWidth="1"/>
    <col min="12553" max="12798" width="9.140625" style="136"/>
    <col min="12799" max="12799" width="40.7109375" style="136" customWidth="1"/>
    <col min="12800" max="12800" width="20.7109375" style="136" customWidth="1"/>
    <col min="12801" max="12803" width="10.7109375" style="136" customWidth="1"/>
    <col min="12804" max="12807" width="15.7109375" style="136" customWidth="1"/>
    <col min="12808" max="12808" width="8.85546875" style="136" customWidth="1"/>
    <col min="12809" max="13054" width="9.140625" style="136"/>
    <col min="13055" max="13055" width="40.7109375" style="136" customWidth="1"/>
    <col min="13056" max="13056" width="20.7109375" style="136" customWidth="1"/>
    <col min="13057" max="13059" width="10.7109375" style="136" customWidth="1"/>
    <col min="13060" max="13063" width="15.7109375" style="136" customWidth="1"/>
    <col min="13064" max="13064" width="8.85546875" style="136" customWidth="1"/>
    <col min="13065" max="13310" width="9.140625" style="136"/>
    <col min="13311" max="13311" width="40.7109375" style="136" customWidth="1"/>
    <col min="13312" max="13312" width="20.7109375" style="136" customWidth="1"/>
    <col min="13313" max="13315" width="10.7109375" style="136" customWidth="1"/>
    <col min="13316" max="13319" width="15.7109375" style="136" customWidth="1"/>
    <col min="13320" max="13320" width="8.85546875" style="136" customWidth="1"/>
    <col min="13321" max="13566" width="9.140625" style="136"/>
    <col min="13567" max="13567" width="40.7109375" style="136" customWidth="1"/>
    <col min="13568" max="13568" width="20.7109375" style="136" customWidth="1"/>
    <col min="13569" max="13571" width="10.7109375" style="136" customWidth="1"/>
    <col min="13572" max="13575" width="15.7109375" style="136" customWidth="1"/>
    <col min="13576" max="13576" width="8.85546875" style="136" customWidth="1"/>
    <col min="13577" max="13822" width="9.140625" style="136"/>
    <col min="13823" max="13823" width="40.7109375" style="136" customWidth="1"/>
    <col min="13824" max="13824" width="20.7109375" style="136" customWidth="1"/>
    <col min="13825" max="13827" width="10.7109375" style="136" customWidth="1"/>
    <col min="13828" max="13831" width="15.7109375" style="136" customWidth="1"/>
    <col min="13832" max="13832" width="8.85546875" style="136" customWidth="1"/>
    <col min="13833" max="14078" width="9.140625" style="136"/>
    <col min="14079" max="14079" width="40.7109375" style="136" customWidth="1"/>
    <col min="14080" max="14080" width="20.7109375" style="136" customWidth="1"/>
    <col min="14081" max="14083" width="10.7109375" style="136" customWidth="1"/>
    <col min="14084" max="14087" width="15.7109375" style="136" customWidth="1"/>
    <col min="14088" max="14088" width="8.85546875" style="136" customWidth="1"/>
    <col min="14089" max="14334" width="9.140625" style="136"/>
    <col min="14335" max="14335" width="40.7109375" style="136" customWidth="1"/>
    <col min="14336" max="14336" width="20.7109375" style="136" customWidth="1"/>
    <col min="14337" max="14339" width="10.7109375" style="136" customWidth="1"/>
    <col min="14340" max="14343" width="15.7109375" style="136" customWidth="1"/>
    <col min="14344" max="14344" width="8.85546875" style="136" customWidth="1"/>
    <col min="14345" max="14590" width="9.140625" style="136"/>
    <col min="14591" max="14591" width="40.7109375" style="136" customWidth="1"/>
    <col min="14592" max="14592" width="20.7109375" style="136" customWidth="1"/>
    <col min="14593" max="14595" width="10.7109375" style="136" customWidth="1"/>
    <col min="14596" max="14599" width="15.7109375" style="136" customWidth="1"/>
    <col min="14600" max="14600" width="8.85546875" style="136" customWidth="1"/>
    <col min="14601" max="14846" width="9.140625" style="136"/>
    <col min="14847" max="14847" width="40.7109375" style="136" customWidth="1"/>
    <col min="14848" max="14848" width="20.7109375" style="136" customWidth="1"/>
    <col min="14849" max="14851" width="10.7109375" style="136" customWidth="1"/>
    <col min="14852" max="14855" width="15.7109375" style="136" customWidth="1"/>
    <col min="14856" max="14856" width="8.85546875" style="136" customWidth="1"/>
    <col min="14857" max="15102" width="9.140625" style="136"/>
    <col min="15103" max="15103" width="40.7109375" style="136" customWidth="1"/>
    <col min="15104" max="15104" width="20.7109375" style="136" customWidth="1"/>
    <col min="15105" max="15107" width="10.7109375" style="136" customWidth="1"/>
    <col min="15108" max="15111" width="15.7109375" style="136" customWidth="1"/>
    <col min="15112" max="15112" width="8.85546875" style="136" customWidth="1"/>
    <col min="15113" max="15358" width="9.140625" style="136"/>
    <col min="15359" max="15359" width="40.7109375" style="136" customWidth="1"/>
    <col min="15360" max="15360" width="20.7109375" style="136" customWidth="1"/>
    <col min="15361" max="15363" width="10.7109375" style="136" customWidth="1"/>
    <col min="15364" max="15367" width="15.7109375" style="136" customWidth="1"/>
    <col min="15368" max="15368" width="8.85546875" style="136" customWidth="1"/>
    <col min="15369" max="15614" width="9.140625" style="136"/>
    <col min="15615" max="15615" width="40.7109375" style="136" customWidth="1"/>
    <col min="15616" max="15616" width="20.7109375" style="136" customWidth="1"/>
    <col min="15617" max="15619" width="10.7109375" style="136" customWidth="1"/>
    <col min="15620" max="15623" width="15.7109375" style="136" customWidth="1"/>
    <col min="15624" max="15624" width="8.85546875" style="136" customWidth="1"/>
    <col min="15625" max="15870" width="9.140625" style="136"/>
    <col min="15871" max="15871" width="40.7109375" style="136" customWidth="1"/>
    <col min="15872" max="15872" width="20.7109375" style="136" customWidth="1"/>
    <col min="15873" max="15875" width="10.7109375" style="136" customWidth="1"/>
    <col min="15876" max="15879" width="15.7109375" style="136" customWidth="1"/>
    <col min="15880" max="15880" width="8.85546875" style="136" customWidth="1"/>
    <col min="15881" max="16126" width="9.140625" style="136"/>
    <col min="16127" max="16127" width="40.7109375" style="136" customWidth="1"/>
    <col min="16128" max="16128" width="20.7109375" style="136" customWidth="1"/>
    <col min="16129" max="16131" width="10.7109375" style="136" customWidth="1"/>
    <col min="16132" max="16135" width="15.7109375" style="136" customWidth="1"/>
    <col min="16136" max="16136" width="8.85546875" style="136" customWidth="1"/>
    <col min="16137" max="16384" width="9.140625" style="136"/>
  </cols>
  <sheetData>
    <row r="1" spans="1:8" ht="17.25">
      <c r="A1" s="132" t="s">
        <v>141</v>
      </c>
      <c r="B1" s="133"/>
      <c r="C1" s="134"/>
      <c r="D1" s="134"/>
      <c r="E1" s="134"/>
      <c r="F1" s="134"/>
      <c r="G1" s="134"/>
    </row>
    <row r="2" spans="1:8" ht="17.25">
      <c r="A2" s="137" t="s">
        <v>0</v>
      </c>
      <c r="B2" s="135"/>
      <c r="C2" s="138"/>
      <c r="D2" s="138"/>
      <c r="E2" s="138"/>
      <c r="F2" s="138"/>
      <c r="G2" s="138"/>
    </row>
    <row r="3" spans="1:8" ht="24.95" customHeight="1">
      <c r="A3" s="212" t="s">
        <v>148</v>
      </c>
      <c r="B3" s="212"/>
      <c r="C3" s="212"/>
      <c r="D3" s="212"/>
      <c r="E3" s="212"/>
      <c r="F3" s="212"/>
      <c r="G3" s="212"/>
    </row>
    <row r="4" spans="1:8" ht="16.5" customHeight="1">
      <c r="A4" s="213" t="s">
        <v>149</v>
      </c>
      <c r="B4" s="213"/>
      <c r="C4" s="213"/>
      <c r="D4" s="213"/>
      <c r="E4" s="213"/>
      <c r="F4" s="213"/>
      <c r="G4" s="213"/>
    </row>
    <row r="5" spans="1:8" ht="56.25" customHeight="1">
      <c r="A5" s="214" t="s">
        <v>150</v>
      </c>
      <c r="B5" s="216" t="s">
        <v>50</v>
      </c>
      <c r="C5" s="217"/>
      <c r="D5" s="217"/>
      <c r="E5" s="217"/>
      <c r="F5" s="214" t="s">
        <v>151</v>
      </c>
      <c r="G5" s="214" t="s">
        <v>152</v>
      </c>
      <c r="H5" s="139"/>
    </row>
    <row r="6" spans="1:8" ht="43.35" customHeight="1">
      <c r="A6" s="215"/>
      <c r="B6" s="140" t="s">
        <v>6</v>
      </c>
      <c r="C6" s="140" t="s">
        <v>4</v>
      </c>
      <c r="D6" s="140" t="s">
        <v>5</v>
      </c>
      <c r="E6" s="140" t="s">
        <v>7</v>
      </c>
      <c r="F6" s="215"/>
      <c r="G6" s="215"/>
      <c r="H6" s="139"/>
    </row>
    <row r="7" spans="1:8" ht="17.25">
      <c r="A7" s="141" t="s">
        <v>153</v>
      </c>
      <c r="B7" s="141" t="s">
        <v>154</v>
      </c>
      <c r="C7" s="141" t="s">
        <v>155</v>
      </c>
      <c r="D7" s="141" t="s">
        <v>156</v>
      </c>
      <c r="E7" s="141" t="s">
        <v>157</v>
      </c>
      <c r="F7" s="141" t="s">
        <v>158</v>
      </c>
      <c r="G7" s="141" t="s">
        <v>159</v>
      </c>
      <c r="H7" s="139"/>
    </row>
    <row r="8" spans="1:8" ht="13.5">
      <c r="A8" s="142" t="s">
        <v>160</v>
      </c>
      <c r="B8" s="143" t="s">
        <v>161</v>
      </c>
      <c r="C8" s="143"/>
      <c r="D8" s="143"/>
      <c r="E8" s="143"/>
      <c r="F8" s="144">
        <v>23656579</v>
      </c>
      <c r="G8" s="144">
        <v>23855779</v>
      </c>
    </row>
    <row r="9" spans="1:8" ht="67.5">
      <c r="A9" s="145" t="s">
        <v>12</v>
      </c>
      <c r="B9" s="146" t="s">
        <v>13</v>
      </c>
      <c r="C9" s="146"/>
      <c r="D9" s="146"/>
      <c r="E9" s="146"/>
      <c r="F9" s="147">
        <v>23656579</v>
      </c>
      <c r="G9" s="147">
        <v>23855779</v>
      </c>
    </row>
    <row r="10" spans="1:8" ht="67.5">
      <c r="A10" s="145" t="s">
        <v>28</v>
      </c>
      <c r="B10" s="146" t="s">
        <v>29</v>
      </c>
      <c r="C10" s="146"/>
      <c r="D10" s="146"/>
      <c r="E10" s="146"/>
      <c r="F10" s="147">
        <v>22561079</v>
      </c>
      <c r="G10" s="147">
        <v>22552079</v>
      </c>
    </row>
    <row r="11" spans="1:8" ht="94.5">
      <c r="A11" s="145" t="s">
        <v>30</v>
      </c>
      <c r="B11" s="146" t="s">
        <v>31</v>
      </c>
      <c r="C11" s="146"/>
      <c r="D11" s="146"/>
      <c r="E11" s="146"/>
      <c r="F11" s="147">
        <v>8966955</v>
      </c>
      <c r="G11" s="147">
        <v>8966955</v>
      </c>
    </row>
    <row r="12" spans="1:8" ht="54">
      <c r="A12" s="145" t="s">
        <v>8</v>
      </c>
      <c r="B12" s="146" t="s">
        <v>31</v>
      </c>
      <c r="C12" s="146" t="s">
        <v>9</v>
      </c>
      <c r="D12" s="146"/>
      <c r="E12" s="146"/>
      <c r="F12" s="147">
        <v>8966955</v>
      </c>
      <c r="G12" s="147">
        <v>8966955</v>
      </c>
    </row>
    <row r="13" spans="1:8" ht="54">
      <c r="A13" s="145" t="s">
        <v>26</v>
      </c>
      <c r="B13" s="146" t="s">
        <v>31</v>
      </c>
      <c r="C13" s="146" t="s">
        <v>9</v>
      </c>
      <c r="D13" s="146" t="s">
        <v>27</v>
      </c>
      <c r="E13" s="146"/>
      <c r="F13" s="147">
        <v>8966955</v>
      </c>
      <c r="G13" s="147">
        <v>8966955</v>
      </c>
    </row>
    <row r="14" spans="1:8" ht="40.5">
      <c r="A14" s="145" t="s">
        <v>162</v>
      </c>
      <c r="B14" s="146" t="s">
        <v>31</v>
      </c>
      <c r="C14" s="146" t="s">
        <v>9</v>
      </c>
      <c r="D14" s="146" t="s">
        <v>27</v>
      </c>
      <c r="E14" s="146" t="s">
        <v>163</v>
      </c>
      <c r="F14" s="147">
        <v>8964555</v>
      </c>
      <c r="G14" s="147">
        <v>8964555</v>
      </c>
    </row>
    <row r="15" spans="1:8" ht="40.5">
      <c r="A15" s="148" t="s">
        <v>164</v>
      </c>
      <c r="B15" s="149" t="s">
        <v>31</v>
      </c>
      <c r="C15" s="149" t="s">
        <v>9</v>
      </c>
      <c r="D15" s="149" t="s">
        <v>27</v>
      </c>
      <c r="E15" s="149" t="s">
        <v>70</v>
      </c>
      <c r="F15" s="150">
        <v>8964555</v>
      </c>
      <c r="G15" s="150">
        <v>8964555</v>
      </c>
    </row>
    <row r="16" spans="1:8" ht="13.5">
      <c r="A16" s="145" t="s">
        <v>165</v>
      </c>
      <c r="B16" s="146" t="s">
        <v>31</v>
      </c>
      <c r="C16" s="146" t="s">
        <v>9</v>
      </c>
      <c r="D16" s="146" t="s">
        <v>27</v>
      </c>
      <c r="E16" s="146" t="s">
        <v>166</v>
      </c>
      <c r="F16" s="147">
        <v>2400</v>
      </c>
      <c r="G16" s="147">
        <v>2400</v>
      </c>
    </row>
    <row r="17" spans="1:7" ht="27">
      <c r="A17" s="148" t="s">
        <v>167</v>
      </c>
      <c r="B17" s="149" t="s">
        <v>31</v>
      </c>
      <c r="C17" s="149" t="s">
        <v>9</v>
      </c>
      <c r="D17" s="149" t="s">
        <v>27</v>
      </c>
      <c r="E17" s="149" t="s">
        <v>71</v>
      </c>
      <c r="F17" s="150">
        <v>2400</v>
      </c>
      <c r="G17" s="150">
        <v>2400</v>
      </c>
    </row>
    <row r="18" spans="1:7" ht="67.5">
      <c r="A18" s="145" t="s">
        <v>34</v>
      </c>
      <c r="B18" s="146" t="s">
        <v>35</v>
      </c>
      <c r="C18" s="146"/>
      <c r="D18" s="146"/>
      <c r="E18" s="146"/>
      <c r="F18" s="147">
        <v>13585124</v>
      </c>
      <c r="G18" s="147">
        <v>13585124</v>
      </c>
    </row>
    <row r="19" spans="1:7" ht="54">
      <c r="A19" s="145" t="s">
        <v>8</v>
      </c>
      <c r="B19" s="146" t="s">
        <v>35</v>
      </c>
      <c r="C19" s="146" t="s">
        <v>9</v>
      </c>
      <c r="D19" s="146"/>
      <c r="E19" s="146"/>
      <c r="F19" s="147">
        <v>13585124</v>
      </c>
      <c r="G19" s="147">
        <v>13585124</v>
      </c>
    </row>
    <row r="20" spans="1:7" ht="54">
      <c r="A20" s="145" t="s">
        <v>26</v>
      </c>
      <c r="B20" s="146" t="s">
        <v>35</v>
      </c>
      <c r="C20" s="146" t="s">
        <v>9</v>
      </c>
      <c r="D20" s="146" t="s">
        <v>27</v>
      </c>
      <c r="E20" s="146"/>
      <c r="F20" s="147">
        <v>13585124</v>
      </c>
      <c r="G20" s="147">
        <v>13585124</v>
      </c>
    </row>
    <row r="21" spans="1:7" ht="94.5">
      <c r="A21" s="145" t="s">
        <v>168</v>
      </c>
      <c r="B21" s="146" t="s">
        <v>35</v>
      </c>
      <c r="C21" s="146" t="s">
        <v>9</v>
      </c>
      <c r="D21" s="146" t="s">
        <v>27</v>
      </c>
      <c r="E21" s="146" t="s">
        <v>169</v>
      </c>
      <c r="F21" s="147">
        <v>12100898</v>
      </c>
      <c r="G21" s="147">
        <v>12100898</v>
      </c>
    </row>
    <row r="22" spans="1:7" ht="27">
      <c r="A22" s="148" t="s">
        <v>170</v>
      </c>
      <c r="B22" s="149" t="s">
        <v>35</v>
      </c>
      <c r="C22" s="149" t="s">
        <v>9</v>
      </c>
      <c r="D22" s="149" t="s">
        <v>27</v>
      </c>
      <c r="E22" s="149" t="s">
        <v>73</v>
      </c>
      <c r="F22" s="150">
        <v>12100898</v>
      </c>
      <c r="G22" s="150">
        <v>12100898</v>
      </c>
    </row>
    <row r="23" spans="1:7" ht="40.5">
      <c r="A23" s="145" t="s">
        <v>162</v>
      </c>
      <c r="B23" s="146" t="s">
        <v>35</v>
      </c>
      <c r="C23" s="146" t="s">
        <v>9</v>
      </c>
      <c r="D23" s="146" t="s">
        <v>27</v>
      </c>
      <c r="E23" s="146" t="s">
        <v>163</v>
      </c>
      <c r="F23" s="147">
        <v>1477726</v>
      </c>
      <c r="G23" s="147">
        <v>1477726</v>
      </c>
    </row>
    <row r="24" spans="1:7" ht="40.5">
      <c r="A24" s="148" t="s">
        <v>164</v>
      </c>
      <c r="B24" s="149" t="s">
        <v>35</v>
      </c>
      <c r="C24" s="149" t="s">
        <v>9</v>
      </c>
      <c r="D24" s="149" t="s">
        <v>27</v>
      </c>
      <c r="E24" s="149" t="s">
        <v>70</v>
      </c>
      <c r="F24" s="150">
        <v>1477726</v>
      </c>
      <c r="G24" s="150">
        <v>1477726</v>
      </c>
    </row>
    <row r="25" spans="1:7" ht="13.5">
      <c r="A25" s="145" t="s">
        <v>165</v>
      </c>
      <c r="B25" s="146" t="s">
        <v>35</v>
      </c>
      <c r="C25" s="146" t="s">
        <v>9</v>
      </c>
      <c r="D25" s="146" t="s">
        <v>27</v>
      </c>
      <c r="E25" s="146" t="s">
        <v>166</v>
      </c>
      <c r="F25" s="147">
        <v>6500</v>
      </c>
      <c r="G25" s="147">
        <v>6500</v>
      </c>
    </row>
    <row r="26" spans="1:7" ht="27">
      <c r="A26" s="148" t="s">
        <v>167</v>
      </c>
      <c r="B26" s="149" t="s">
        <v>35</v>
      </c>
      <c r="C26" s="149" t="s">
        <v>9</v>
      </c>
      <c r="D26" s="149" t="s">
        <v>27</v>
      </c>
      <c r="E26" s="149" t="s">
        <v>71</v>
      </c>
      <c r="F26" s="150">
        <v>6500</v>
      </c>
      <c r="G26" s="150">
        <v>6500</v>
      </c>
    </row>
    <row r="27" spans="1:7" ht="27">
      <c r="A27" s="145" t="s">
        <v>42</v>
      </c>
      <c r="B27" s="146" t="s">
        <v>43</v>
      </c>
      <c r="C27" s="146"/>
      <c r="D27" s="146"/>
      <c r="E27" s="146"/>
      <c r="F27" s="147">
        <v>9000</v>
      </c>
      <c r="G27" s="147">
        <v>0</v>
      </c>
    </row>
    <row r="28" spans="1:7" ht="54">
      <c r="A28" s="145" t="s">
        <v>8</v>
      </c>
      <c r="B28" s="146" t="s">
        <v>43</v>
      </c>
      <c r="C28" s="146" t="s">
        <v>9</v>
      </c>
      <c r="D28" s="146"/>
      <c r="E28" s="146"/>
      <c r="F28" s="147">
        <v>9000</v>
      </c>
      <c r="G28" s="147">
        <v>0</v>
      </c>
    </row>
    <row r="29" spans="1:7" ht="54">
      <c r="A29" s="145" t="s">
        <v>26</v>
      </c>
      <c r="B29" s="146" t="s">
        <v>43</v>
      </c>
      <c r="C29" s="146" t="s">
        <v>9</v>
      </c>
      <c r="D29" s="146" t="s">
        <v>27</v>
      </c>
      <c r="E29" s="146"/>
      <c r="F29" s="147">
        <v>9000</v>
      </c>
      <c r="G29" s="147">
        <v>0</v>
      </c>
    </row>
    <row r="30" spans="1:7" ht="40.5">
      <c r="A30" s="145" t="s">
        <v>162</v>
      </c>
      <c r="B30" s="146" t="s">
        <v>43</v>
      </c>
      <c r="C30" s="146" t="s">
        <v>9</v>
      </c>
      <c r="D30" s="146" t="s">
        <v>27</v>
      </c>
      <c r="E30" s="146" t="s">
        <v>163</v>
      </c>
      <c r="F30" s="147">
        <v>9000</v>
      </c>
      <c r="G30" s="147">
        <v>0</v>
      </c>
    </row>
    <row r="31" spans="1:7" ht="40.5">
      <c r="A31" s="148" t="s">
        <v>164</v>
      </c>
      <c r="B31" s="149" t="s">
        <v>43</v>
      </c>
      <c r="C31" s="149" t="s">
        <v>9</v>
      </c>
      <c r="D31" s="149" t="s">
        <v>27</v>
      </c>
      <c r="E31" s="149" t="s">
        <v>70</v>
      </c>
      <c r="F31" s="150">
        <v>9000</v>
      </c>
      <c r="G31" s="150">
        <v>0</v>
      </c>
    </row>
    <row r="32" spans="1:7" ht="54">
      <c r="A32" s="145" t="s">
        <v>14</v>
      </c>
      <c r="B32" s="146" t="s">
        <v>15</v>
      </c>
      <c r="C32" s="146"/>
      <c r="D32" s="146"/>
      <c r="E32" s="146"/>
      <c r="F32" s="147">
        <v>1095500</v>
      </c>
      <c r="G32" s="147">
        <v>1303700</v>
      </c>
    </row>
    <row r="33" spans="1:7" ht="27">
      <c r="A33" s="145" t="s">
        <v>16</v>
      </c>
      <c r="B33" s="146" t="s">
        <v>17</v>
      </c>
      <c r="C33" s="146"/>
      <c r="D33" s="146"/>
      <c r="E33" s="146"/>
      <c r="F33" s="147">
        <v>75000</v>
      </c>
      <c r="G33" s="147">
        <v>75000</v>
      </c>
    </row>
    <row r="34" spans="1:7" ht="54">
      <c r="A34" s="145" t="s">
        <v>8</v>
      </c>
      <c r="B34" s="146" t="s">
        <v>17</v>
      </c>
      <c r="C34" s="146" t="s">
        <v>9</v>
      </c>
      <c r="D34" s="146"/>
      <c r="E34" s="146"/>
      <c r="F34" s="147">
        <v>75000</v>
      </c>
      <c r="G34" s="147">
        <v>75000</v>
      </c>
    </row>
    <row r="35" spans="1:7" ht="27">
      <c r="A35" s="145" t="s">
        <v>10</v>
      </c>
      <c r="B35" s="146" t="s">
        <v>17</v>
      </c>
      <c r="C35" s="146" t="s">
        <v>9</v>
      </c>
      <c r="D35" s="146" t="s">
        <v>11</v>
      </c>
      <c r="E35" s="146"/>
      <c r="F35" s="147">
        <v>75000</v>
      </c>
      <c r="G35" s="147">
        <v>75000</v>
      </c>
    </row>
    <row r="36" spans="1:7" ht="40.5">
      <c r="A36" s="145" t="s">
        <v>162</v>
      </c>
      <c r="B36" s="146" t="s">
        <v>17</v>
      </c>
      <c r="C36" s="146" t="s">
        <v>9</v>
      </c>
      <c r="D36" s="146" t="s">
        <v>11</v>
      </c>
      <c r="E36" s="146" t="s">
        <v>163</v>
      </c>
      <c r="F36" s="147">
        <v>75000</v>
      </c>
      <c r="G36" s="147">
        <v>75000</v>
      </c>
    </row>
    <row r="37" spans="1:7" ht="40.5">
      <c r="A37" s="148" t="s">
        <v>164</v>
      </c>
      <c r="B37" s="149" t="s">
        <v>17</v>
      </c>
      <c r="C37" s="149" t="s">
        <v>9</v>
      </c>
      <c r="D37" s="149" t="s">
        <v>11</v>
      </c>
      <c r="E37" s="149" t="s">
        <v>70</v>
      </c>
      <c r="F37" s="150">
        <v>75000</v>
      </c>
      <c r="G37" s="150">
        <v>75000</v>
      </c>
    </row>
    <row r="38" spans="1:7" ht="40.5">
      <c r="A38" s="145" t="s">
        <v>20</v>
      </c>
      <c r="B38" s="146" t="s">
        <v>21</v>
      </c>
      <c r="C38" s="146"/>
      <c r="D38" s="146"/>
      <c r="E38" s="146"/>
      <c r="F38" s="147">
        <v>500000</v>
      </c>
      <c r="G38" s="147">
        <v>500000</v>
      </c>
    </row>
    <row r="39" spans="1:7" ht="54">
      <c r="A39" s="145" t="s">
        <v>8</v>
      </c>
      <c r="B39" s="146" t="s">
        <v>21</v>
      </c>
      <c r="C39" s="146" t="s">
        <v>9</v>
      </c>
      <c r="D39" s="146"/>
      <c r="E39" s="146"/>
      <c r="F39" s="147">
        <v>500000</v>
      </c>
      <c r="G39" s="147">
        <v>500000</v>
      </c>
    </row>
    <row r="40" spans="1:7" ht="27">
      <c r="A40" s="145" t="s">
        <v>10</v>
      </c>
      <c r="B40" s="146" t="s">
        <v>21</v>
      </c>
      <c r="C40" s="146" t="s">
        <v>9</v>
      </c>
      <c r="D40" s="146" t="s">
        <v>11</v>
      </c>
      <c r="E40" s="146"/>
      <c r="F40" s="147">
        <v>500000</v>
      </c>
      <c r="G40" s="147">
        <v>500000</v>
      </c>
    </row>
    <row r="41" spans="1:7" ht="13.5">
      <c r="A41" s="145" t="s">
        <v>165</v>
      </c>
      <c r="B41" s="146" t="s">
        <v>21</v>
      </c>
      <c r="C41" s="146" t="s">
        <v>9</v>
      </c>
      <c r="D41" s="146" t="s">
        <v>11</v>
      </c>
      <c r="E41" s="146" t="s">
        <v>166</v>
      </c>
      <c r="F41" s="147">
        <v>500000</v>
      </c>
      <c r="G41" s="147">
        <v>500000</v>
      </c>
    </row>
    <row r="42" spans="1:7" ht="27">
      <c r="A42" s="148" t="s">
        <v>167</v>
      </c>
      <c r="B42" s="149" t="s">
        <v>21</v>
      </c>
      <c r="C42" s="149" t="s">
        <v>9</v>
      </c>
      <c r="D42" s="149" t="s">
        <v>11</v>
      </c>
      <c r="E42" s="149" t="s">
        <v>71</v>
      </c>
      <c r="F42" s="150">
        <v>500000</v>
      </c>
      <c r="G42" s="150">
        <v>500000</v>
      </c>
    </row>
    <row r="43" spans="1:7" ht="27">
      <c r="A43" s="145" t="s">
        <v>24</v>
      </c>
      <c r="B43" s="146" t="s">
        <v>25</v>
      </c>
      <c r="C43" s="146"/>
      <c r="D43" s="146"/>
      <c r="E43" s="146"/>
      <c r="F43" s="147">
        <v>520500</v>
      </c>
      <c r="G43" s="147">
        <v>728700</v>
      </c>
    </row>
    <row r="44" spans="1:7" ht="54">
      <c r="A44" s="145" t="s">
        <v>8</v>
      </c>
      <c r="B44" s="146" t="s">
        <v>25</v>
      </c>
      <c r="C44" s="146" t="s">
        <v>9</v>
      </c>
      <c r="D44" s="146"/>
      <c r="E44" s="146"/>
      <c r="F44" s="147">
        <v>520500</v>
      </c>
      <c r="G44" s="147">
        <v>728700</v>
      </c>
    </row>
    <row r="45" spans="1:7" ht="27">
      <c r="A45" s="145" t="s">
        <v>10</v>
      </c>
      <c r="B45" s="146" t="s">
        <v>25</v>
      </c>
      <c r="C45" s="146" t="s">
        <v>9</v>
      </c>
      <c r="D45" s="146" t="s">
        <v>11</v>
      </c>
      <c r="E45" s="146"/>
      <c r="F45" s="147">
        <v>520500</v>
      </c>
      <c r="G45" s="147">
        <v>728700</v>
      </c>
    </row>
    <row r="46" spans="1:7" ht="40.5">
      <c r="A46" s="145" t="s">
        <v>162</v>
      </c>
      <c r="B46" s="146" t="s">
        <v>25</v>
      </c>
      <c r="C46" s="146" t="s">
        <v>9</v>
      </c>
      <c r="D46" s="146" t="s">
        <v>11</v>
      </c>
      <c r="E46" s="146" t="s">
        <v>163</v>
      </c>
      <c r="F46" s="147">
        <v>520500</v>
      </c>
      <c r="G46" s="147">
        <v>728700</v>
      </c>
    </row>
    <row r="47" spans="1:7" ht="40.5">
      <c r="A47" s="148" t="s">
        <v>164</v>
      </c>
      <c r="B47" s="149" t="s">
        <v>25</v>
      </c>
      <c r="C47" s="149" t="s">
        <v>9</v>
      </c>
      <c r="D47" s="149" t="s">
        <v>11</v>
      </c>
      <c r="E47" s="149" t="s">
        <v>70</v>
      </c>
      <c r="F47" s="150">
        <v>520500</v>
      </c>
      <c r="G47" s="150">
        <v>728700</v>
      </c>
    </row>
    <row r="48" spans="1:7" ht="27">
      <c r="A48" s="145" t="s">
        <v>134</v>
      </c>
      <c r="B48" s="146" t="s">
        <v>25</v>
      </c>
      <c r="C48" s="146" t="s">
        <v>135</v>
      </c>
      <c r="D48" s="146"/>
      <c r="E48" s="146"/>
      <c r="F48" s="147">
        <v>0</v>
      </c>
      <c r="G48" s="147">
        <v>0</v>
      </c>
    </row>
    <row r="49" spans="1:7" ht="13.5">
      <c r="A49" s="145" t="s">
        <v>171</v>
      </c>
      <c r="B49" s="146" t="s">
        <v>25</v>
      </c>
      <c r="C49" s="146" t="s">
        <v>135</v>
      </c>
      <c r="D49" s="146" t="s">
        <v>172</v>
      </c>
      <c r="E49" s="146"/>
      <c r="F49" s="147">
        <v>0</v>
      </c>
      <c r="G49" s="147">
        <v>0</v>
      </c>
    </row>
    <row r="50" spans="1:7" ht="54">
      <c r="A50" s="145" t="s">
        <v>173</v>
      </c>
      <c r="B50" s="146" t="s">
        <v>25</v>
      </c>
      <c r="C50" s="146" t="s">
        <v>135</v>
      </c>
      <c r="D50" s="146" t="s">
        <v>172</v>
      </c>
      <c r="E50" s="146" t="s">
        <v>174</v>
      </c>
      <c r="F50" s="147">
        <v>0</v>
      </c>
      <c r="G50" s="147">
        <v>0</v>
      </c>
    </row>
    <row r="51" spans="1:7" ht="13.5">
      <c r="A51" s="148" t="s">
        <v>175</v>
      </c>
      <c r="B51" s="149" t="s">
        <v>25</v>
      </c>
      <c r="C51" s="149" t="s">
        <v>135</v>
      </c>
      <c r="D51" s="149" t="s">
        <v>172</v>
      </c>
      <c r="E51" s="149" t="s">
        <v>176</v>
      </c>
      <c r="F51" s="150">
        <v>0</v>
      </c>
      <c r="G51" s="150">
        <v>0</v>
      </c>
    </row>
    <row r="52" spans="1:7" ht="13.5">
      <c r="A52" s="145" t="s">
        <v>177</v>
      </c>
      <c r="B52" s="146" t="s">
        <v>25</v>
      </c>
      <c r="C52" s="146" t="s">
        <v>135</v>
      </c>
      <c r="D52" s="146" t="s">
        <v>178</v>
      </c>
      <c r="E52" s="146"/>
      <c r="F52" s="147">
        <v>0</v>
      </c>
      <c r="G52" s="147">
        <v>0</v>
      </c>
    </row>
    <row r="53" spans="1:7" ht="54">
      <c r="A53" s="145" t="s">
        <v>173</v>
      </c>
      <c r="B53" s="146" t="s">
        <v>25</v>
      </c>
      <c r="C53" s="146" t="s">
        <v>135</v>
      </c>
      <c r="D53" s="146" t="s">
        <v>178</v>
      </c>
      <c r="E53" s="146" t="s">
        <v>174</v>
      </c>
      <c r="F53" s="147">
        <v>0</v>
      </c>
      <c r="G53" s="147">
        <v>0</v>
      </c>
    </row>
    <row r="54" spans="1:7" ht="13.5">
      <c r="A54" s="148" t="s">
        <v>175</v>
      </c>
      <c r="B54" s="149" t="s">
        <v>25</v>
      </c>
      <c r="C54" s="149" t="s">
        <v>135</v>
      </c>
      <c r="D54" s="149" t="s">
        <v>178</v>
      </c>
      <c r="E54" s="149" t="s">
        <v>176</v>
      </c>
      <c r="F54" s="150">
        <v>0</v>
      </c>
      <c r="G54" s="150">
        <v>0</v>
      </c>
    </row>
    <row r="55" spans="1:7" ht="17.25">
      <c r="A55" s="135"/>
    </row>
  </sheetData>
  <mergeCells count="6">
    <mergeCell ref="A3:G3"/>
    <mergeCell ref="A4:G4"/>
    <mergeCell ref="A5:A6"/>
    <mergeCell ref="B5:E5"/>
    <mergeCell ref="F5:F6"/>
    <mergeCell ref="G5:G6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Показатели I-IV квартал</vt:lpstr>
      <vt:lpstr>Средства бюджета I-IV квартал</vt:lpstr>
      <vt:lpstr>Средства по кодам I-IV квартал</vt:lpstr>
      <vt:lpstr>Бюджет</vt:lpstr>
      <vt:lpstr>Роспись расходов</vt:lpstr>
      <vt:lpstr>Бюджет!APPT</vt:lpstr>
      <vt:lpstr>'Роспись расходов'!BFT_Print_Titles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Космынина</dc:creator>
  <dc:description>POI HSSF rep:2.47.0.226</dc:description>
  <cp:lastModifiedBy>Мольков</cp:lastModifiedBy>
  <cp:lastPrinted>2020-03-12T08:38:34Z</cp:lastPrinted>
  <dcterms:created xsi:type="dcterms:W3CDTF">2019-07-23T02:30:12Z</dcterms:created>
  <dcterms:modified xsi:type="dcterms:W3CDTF">2020-03-12T08:38:46Z</dcterms:modified>
</cp:coreProperties>
</file>