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0" yWindow="555" windowWidth="14805" windowHeight="10035"/>
  </bookViews>
  <sheets>
    <sheet name="прил7" sheetId="2" r:id="rId1"/>
  </sheets>
  <definedNames>
    <definedName name="_xlnm.Print_Area" localSheetId="0">прил7!$A$1:$N$82</definedName>
  </definedNames>
  <calcPr calcId="125725"/>
</workbook>
</file>

<file path=xl/calcChain.xml><?xml version="1.0" encoding="utf-8"?>
<calcChain xmlns="http://schemas.openxmlformats.org/spreadsheetml/2006/main">
  <c r="M26" i="2"/>
  <c r="L26"/>
  <c r="K57"/>
  <c r="K48"/>
  <c r="H30" l="1"/>
  <c r="M69"/>
  <c r="L69"/>
  <c r="K68"/>
  <c r="K21" s="1"/>
  <c r="K69"/>
  <c r="J69"/>
  <c r="K76"/>
  <c r="K70"/>
  <c r="K73"/>
  <c r="H73"/>
  <c r="I73"/>
  <c r="J73"/>
  <c r="K45"/>
  <c r="K47"/>
  <c r="J47"/>
  <c r="K63"/>
  <c r="K54"/>
  <c r="M60"/>
  <c r="L60"/>
  <c r="K60"/>
  <c r="J60"/>
  <c r="I60"/>
  <c r="H60"/>
  <c r="K51"/>
  <c r="H26"/>
  <c r="K26"/>
  <c r="K23" s="1"/>
  <c r="J26"/>
  <c r="K27"/>
  <c r="K22" l="1"/>
  <c r="K19" s="1"/>
  <c r="K66"/>
  <c r="K30"/>
  <c r="M39"/>
  <c r="L39"/>
  <c r="K39"/>
  <c r="J39"/>
  <c r="I39"/>
  <c r="H39"/>
  <c r="M36"/>
  <c r="L36"/>
  <c r="K36"/>
  <c r="J36"/>
  <c r="I36"/>
  <c r="H36"/>
  <c r="M33"/>
  <c r="L33"/>
  <c r="K33"/>
  <c r="J33"/>
  <c r="I33"/>
  <c r="H33"/>
  <c r="K42"/>
  <c r="M47"/>
  <c r="L47"/>
  <c r="I26"/>
  <c r="M76"/>
  <c r="L76"/>
  <c r="I76"/>
  <c r="H76"/>
  <c r="J76"/>
  <c r="M42"/>
  <c r="L42"/>
  <c r="I42"/>
  <c r="H42"/>
  <c r="J42"/>
  <c r="I30" l="1"/>
  <c r="J30"/>
  <c r="M25" l="1"/>
  <c r="L25"/>
  <c r="H25"/>
  <c r="J23"/>
  <c r="H23" l="1"/>
  <c r="M68"/>
  <c r="L68"/>
  <c r="I68"/>
  <c r="I21" s="1"/>
  <c r="I22" s="1"/>
  <c r="H68"/>
  <c r="H21" s="1"/>
  <c r="H22" s="1"/>
  <c r="J68"/>
  <c r="J21" s="1"/>
  <c r="L73"/>
  <c r="M70"/>
  <c r="L70"/>
  <c r="I70"/>
  <c r="H70"/>
  <c r="J70"/>
  <c r="M57"/>
  <c r="L57"/>
  <c r="I57"/>
  <c r="H57"/>
  <c r="J57"/>
  <c r="M54"/>
  <c r="L54"/>
  <c r="I54"/>
  <c r="H54"/>
  <c r="J54"/>
  <c r="M51"/>
  <c r="L51"/>
  <c r="I51"/>
  <c r="H51"/>
  <c r="J51"/>
  <c r="M48"/>
  <c r="L48"/>
  <c r="I48"/>
  <c r="H48"/>
  <c r="J48"/>
  <c r="M27"/>
  <c r="L27"/>
  <c r="I27"/>
  <c r="H27"/>
  <c r="J27"/>
  <c r="L21" l="1"/>
  <c r="L66"/>
  <c r="M21"/>
  <c r="M66"/>
  <c r="J66"/>
  <c r="M63"/>
  <c r="L63"/>
  <c r="I63"/>
  <c r="H63"/>
  <c r="J63"/>
  <c r="M45"/>
  <c r="M22" s="1"/>
  <c r="J45"/>
  <c r="J22" s="1"/>
  <c r="J19" s="1"/>
  <c r="L23"/>
  <c r="I23"/>
  <c r="M23"/>
  <c r="M19" l="1"/>
  <c r="L45"/>
  <c r="L22" s="1"/>
  <c r="L19" s="1"/>
</calcChain>
</file>

<file path=xl/sharedStrings.xml><?xml version="1.0" encoding="utf-8"?>
<sst xmlns="http://schemas.openxmlformats.org/spreadsheetml/2006/main" count="302" uniqueCount="110">
  <si>
    <t>ИНФОРМАЦИЯ</t>
  </si>
  <si>
    <t>факт</t>
  </si>
  <si>
    <t>план</t>
  </si>
  <si>
    <t>Приложение N 7</t>
  </si>
  <si>
    <t>ОБ ИСПОЛЬЗОВАНИИ БЮДЖЕТНЫХ АССИГНОВАНИЙ МЕСТНОГО</t>
  </si>
  <si>
    <t>БЮДЖЕТА И ИНЫХ СРЕДСТВ НА РЕАЛИЗАЦИЮ ОТДЕЛЬНЫХ</t>
  </si>
  <si>
    <t>МЕРОПРИЯТИЙ МУНИЦИПАЛЬНОЙ ПРОГРАММЫ И ПОДПРОГРАММ С</t>
  </si>
  <si>
    <t>УКАЗАНИЕМ ПЛАНОВЫХ И ФАКТИЧЕСКИХ ЗНАЧЕНИЙ (С</t>
  </si>
  <si>
    <t>РАСШИФРОВКОЙ ПО ГЛАВНЫМ РАСПОРЯДИТЕЛЯМ СРЕДСТВ</t>
  </si>
  <si>
    <t>МЕСТНОГО БЮДЖЕТА, ПОДПРОГРАММАМ, ОТДЕЛЬНЫМ МЕРОПРИЯТИЯМ</t>
  </si>
  <si>
    <t>МУНИЦИПАЛЬНОЙ ПРОГРАММЫ, А ТАКЖЕ ПО ГОДАМ РЕАЛИЗАЦИИ</t>
  </si>
  <si>
    <t>МУНИЦИПАЛЬНОЙ ПРОГРАММЫ)</t>
  </si>
  <si>
    <t xml:space="preserve">Примечание </t>
  </si>
  <si>
    <t>Плановый период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</si>
  <si>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</si>
  <si>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</si>
  <si>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</si>
  <si>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</si>
  <si>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 xml:space="preserve">в  том  числе по ГРБС: </t>
  </si>
  <si>
    <t>Администрация ЗАТО г. Железногорск</t>
  </si>
  <si>
    <t>Х</t>
  </si>
  <si>
    <t>009</t>
  </si>
  <si>
    <t>0502</t>
  </si>
  <si>
    <t>руб.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</si>
  <si>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</si>
  <si>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</si>
  <si>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</si>
  <si>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 xml:space="preserve">Подпрограмма </t>
  </si>
  <si>
    <t>План на год</t>
  </si>
  <si>
    <t>801</t>
  </si>
  <si>
    <t>870</t>
  </si>
  <si>
    <t>811</t>
  </si>
  <si>
    <t xml:space="preserve">    Организация и содержание мест захоронения в г. Железногорске, пос. Подгорном</t>
  </si>
  <si>
    <t>0420000020</t>
  </si>
  <si>
    <t>244</t>
  </si>
  <si>
    <t xml:space="preserve">    Расходы на возмещение затрат, связанных с применением регулируемых цен на банные услуги МП "Нега"</t>
  </si>
  <si>
    <t>0420000040</t>
  </si>
  <si>
    <t>0503</t>
  </si>
  <si>
    <t xml:space="preserve">    Организация и содержание земельных участков с разрешенным использованием под кладбища в поселках Додоново, Новый Путь, в деревне Шивера</t>
  </si>
  <si>
    <t>0420000220</t>
  </si>
  <si>
    <t xml:space="preserve">    Реализация отдельных мер по обеспечению ограничения платы граждан за коммунальные услуги</t>
  </si>
  <si>
    <t>0420075700</t>
  </si>
  <si>
    <t>"Энергосбережение и повышение энергетической эффективности ЗАТО Железногорск"</t>
  </si>
  <si>
    <t xml:space="preserve">    Информационное обеспечение мероприятий по энергосбережению и повышению энергетической эффективности</t>
  </si>
  <si>
    <t>0113</t>
  </si>
  <si>
    <t>0430000010</t>
  </si>
  <si>
    <t xml:space="preserve">    Установка, поверка и ремонт общедомовых приборов учета тепловой энергии, горячей и холодной воды в многоквартирных жилых домах</t>
  </si>
  <si>
    <t>Комитет по управлению муниципальным имуществом</t>
  </si>
  <si>
    <t>0430000020</t>
  </si>
  <si>
    <t xml:space="preserve">    Установка индивидуальных приборов учета горячей, холодной воды и электрической энергии в помещениях, находящихся в муниципальной собственности</t>
  </si>
  <si>
    <t>0430000040</t>
  </si>
  <si>
    <t>Финансовое управление Администарции ЗАТО г.Железногорск</t>
  </si>
  <si>
    <t>0410000000</t>
  </si>
  <si>
    <t>мероприятие № 1</t>
  </si>
  <si>
    <t>мероприятие № 2</t>
  </si>
  <si>
    <t>0420000000</t>
  </si>
  <si>
    <t>мероприятие № 3</t>
  </si>
  <si>
    <t>мероприятие № 4</t>
  </si>
  <si>
    <t>0430000000</t>
  </si>
  <si>
    <t xml:space="preserve"> Администарция ЗАТО г.Железногорск</t>
  </si>
  <si>
    <t>04100S5710</t>
  </si>
  <si>
    <t>мероприятие №3</t>
  </si>
  <si>
    <t>240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</si>
  <si>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</si>
  <si>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</si>
  <si>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</si>
  <si>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</si>
  <si>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</si>
  <si>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</si>
  <si>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</si>
  <si>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0410000080</t>
  </si>
  <si>
    <t>410</t>
  </si>
  <si>
    <t>810</t>
  </si>
  <si>
    <t>в  том  числе</t>
  </si>
  <si>
    <t>мероприятие №5</t>
  </si>
  <si>
    <t>Строительство водопроводной сети  в арйоне ул.Загородная</t>
  </si>
  <si>
    <t xml:space="preserve">  2018 (отчетный   год) </t>
  </si>
  <si>
    <t xml:space="preserve"> 2019(текущий год)          </t>
  </si>
  <si>
    <t>Разработка актуализированной схемы теплоснабжения ЗАТО железногорск</t>
  </si>
  <si>
    <t>0410000090</t>
  </si>
  <si>
    <t>Реконструкция водопроводной сети в районе ул.Верхняя Саянская</t>
  </si>
  <si>
    <t>0410000100</t>
  </si>
  <si>
    <t>466</t>
  </si>
  <si>
    <t>Закупка услуг по передаче неисключительных прав на лицензионное программное обеспечение «Геоинформационная система для обеспечения работы электронной модели системы теплоснабжения, водоснабжения, водоотведения схемы теплоснабжения, водоснабжения, водоотведения ЗАТО Железногорск"</t>
  </si>
  <si>
    <t>0410000110</t>
  </si>
  <si>
    <t>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</si>
  <si>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243</t>
  </si>
  <si>
    <t>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</si>
  <si>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>04100S5750</t>
  </si>
  <si>
    <t>мероприятие №2</t>
  </si>
  <si>
    <t>мероприятие №4</t>
  </si>
  <si>
    <t>мероприятие № 6</t>
  </si>
  <si>
    <t>Приобретение вакуумной машины</t>
  </si>
  <si>
    <t>0420000060</t>
  </si>
  <si>
    <t>0420000050</t>
  </si>
  <si>
    <t>Строительство объекта ритуального назначения (кладбища)</t>
  </si>
  <si>
    <t>414</t>
  </si>
  <si>
    <t>мероприятие № 5</t>
  </si>
  <si>
    <t>мероприятие №6</t>
  </si>
  <si>
    <t>2020 год</t>
  </si>
  <si>
    <t>2021 год</t>
  </si>
  <si>
    <t>отчетный период январь-декабрь</t>
  </si>
  <si>
    <t xml:space="preserve"> Расходы по годам , рубли                      </t>
  </si>
  <si>
    <t>экономия по результатам торгов, запланированные работы выполнены в полном объеме</t>
  </si>
  <si>
    <t>экономия по результатам торгов,приобретен автомобиль для откачки септиков</t>
  </si>
  <si>
    <t>планировался больший объем работ по сносу зеленых насаждений, по факту работы выполнены в соответствии с эспертным решением</t>
  </si>
  <si>
    <t>работы оплачены в соответствии с фактическим прокатом информационного ролика по телевизионному каналу</t>
  </si>
  <si>
    <t xml:space="preserve"> Установлены 83 прибора учета ГВС и ХВС и 55 приборов учета электроэнергии в муниципальных квартирах. Экономия средств возникла при торгах. Работы проводятся в заявительном порядке. Все поступившие в течение года заявления об оснащении квартир приборами учета удовлетворены (с учетом сроков проведения торгов на право выполнения работ).</t>
  </si>
  <si>
    <t>Разработчик</t>
  </si>
  <si>
    <t>Т.В.Синкина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</si>
</sst>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.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" fontId="3" fillId="0" borderId="1" xfId="0" applyNumberFormat="1" applyFont="1" applyBorder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4" fontId="2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3"/>
  <sheetViews>
    <sheetView tabSelected="1" view="pageBreakPreview" topLeftCell="A63" zoomScale="101" zoomScaleNormal="100" zoomScaleSheetLayoutView="101" workbookViewId="0">
      <selection activeCell="C78" sqref="C78"/>
    </sheetView>
  </sheetViews>
  <sheetFormatPr defaultRowHeight="15"/>
  <cols>
    <col min="1" max="1" width="15.5703125" customWidth="1"/>
    <col min="2" max="2" width="23.85546875" customWidth="1"/>
    <col min="3" max="3" width="15.7109375" customWidth="1"/>
    <col min="4" max="4" width="10.5703125" customWidth="1"/>
    <col min="5" max="5" width="6" customWidth="1"/>
    <col min="6" max="6" width="9.7109375" customWidth="1"/>
    <col min="7" max="7" width="7.28515625" customWidth="1"/>
    <col min="8" max="8" width="13.42578125" customWidth="1"/>
    <col min="9" max="9" width="14.140625" customWidth="1"/>
    <col min="10" max="10" width="14.5703125" customWidth="1"/>
    <col min="11" max="11" width="14.42578125" customWidth="1"/>
    <col min="12" max="12" width="13.5703125" customWidth="1"/>
    <col min="13" max="13" width="14.140625" customWidth="1"/>
    <col min="14" max="14" width="34.28515625" customWidth="1"/>
  </cols>
  <sheetData>
    <row r="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3</v>
      </c>
    </row>
    <row r="2" spans="1:14" ht="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58"/>
      <c r="M2" s="58"/>
      <c r="N2" s="58"/>
    </row>
    <row r="3" spans="1:14" ht="1.5" customHeight="1">
      <c r="A3" s="4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57" t="s">
        <v>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>
      <c r="A5" s="57" t="s">
        <v>4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>
      <c r="A6" s="57" t="s">
        <v>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>
      <c r="A7" s="57" t="s">
        <v>6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4">
      <c r="A8" s="57" t="s">
        <v>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</row>
    <row r="9" spans="1:14">
      <c r="A9" s="57" t="s">
        <v>8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14">
      <c r="A10" s="57" t="s">
        <v>9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</row>
    <row r="11" spans="1:14">
      <c r="A11" s="57" t="s">
        <v>10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  <row r="12" spans="1:14">
      <c r="A12" s="57" t="s">
        <v>11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</row>
    <row r="13" spans="1:14" ht="0.75" customHeight="1">
      <c r="A13" s="5"/>
      <c r="B13" s="5"/>
      <c r="C13" s="5"/>
      <c r="D13" s="5"/>
      <c r="E13" s="5"/>
      <c r="F13" s="5"/>
      <c r="G13" s="5"/>
      <c r="H13" s="5"/>
      <c r="I13" s="5"/>
      <c r="J13" s="9"/>
      <c r="K13" s="5"/>
      <c r="L13" s="5"/>
      <c r="M13" s="5"/>
      <c r="N13" s="5"/>
    </row>
    <row r="14" spans="1:1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3" t="s">
        <v>23</v>
      </c>
    </row>
    <row r="15" spans="1:14" ht="15" customHeight="1">
      <c r="A15" s="56" t="s">
        <v>14</v>
      </c>
      <c r="B15" s="56" t="s">
        <v>15</v>
      </c>
      <c r="C15" s="56" t="s">
        <v>68</v>
      </c>
      <c r="D15" s="56" t="s">
        <v>63</v>
      </c>
      <c r="E15" s="56"/>
      <c r="F15" s="56"/>
      <c r="G15" s="56"/>
      <c r="H15" s="59" t="s">
        <v>102</v>
      </c>
      <c r="I15" s="59"/>
      <c r="J15" s="59"/>
      <c r="K15" s="59"/>
      <c r="L15" s="59" t="s">
        <v>13</v>
      </c>
      <c r="M15" s="59"/>
      <c r="N15" s="56" t="s">
        <v>12</v>
      </c>
    </row>
    <row r="16" spans="1:14" ht="15.75" customHeight="1">
      <c r="A16" s="56"/>
      <c r="B16" s="56"/>
      <c r="C16" s="56"/>
      <c r="D16" s="56" t="s">
        <v>64</v>
      </c>
      <c r="E16" s="56" t="s">
        <v>65</v>
      </c>
      <c r="F16" s="56" t="s">
        <v>66</v>
      </c>
      <c r="G16" s="56" t="s">
        <v>67</v>
      </c>
      <c r="H16" s="59" t="s">
        <v>76</v>
      </c>
      <c r="I16" s="59"/>
      <c r="J16" s="60" t="s">
        <v>77</v>
      </c>
      <c r="K16" s="61"/>
      <c r="L16" s="59"/>
      <c r="M16" s="59"/>
      <c r="N16" s="56"/>
    </row>
    <row r="17" spans="1:14" ht="27" customHeight="1">
      <c r="A17" s="56"/>
      <c r="B17" s="56"/>
      <c r="C17" s="56"/>
      <c r="D17" s="56"/>
      <c r="E17" s="56"/>
      <c r="F17" s="56"/>
      <c r="G17" s="56"/>
      <c r="H17" s="59"/>
      <c r="I17" s="59"/>
      <c r="J17" s="62" t="s">
        <v>28</v>
      </c>
      <c r="K17" s="39" t="s">
        <v>101</v>
      </c>
      <c r="L17" s="59"/>
      <c r="M17" s="59"/>
      <c r="N17" s="56"/>
    </row>
    <row r="18" spans="1:14" ht="15" customHeight="1">
      <c r="A18" s="56"/>
      <c r="B18" s="56"/>
      <c r="C18" s="56"/>
      <c r="D18" s="56"/>
      <c r="E18" s="56"/>
      <c r="F18" s="56"/>
      <c r="G18" s="56"/>
      <c r="H18" s="6" t="s">
        <v>2</v>
      </c>
      <c r="I18" s="6" t="s">
        <v>1</v>
      </c>
      <c r="J18" s="63"/>
      <c r="K18" s="6" t="s">
        <v>1</v>
      </c>
      <c r="L18" s="22" t="s">
        <v>99</v>
      </c>
      <c r="M18" s="22" t="s">
        <v>100</v>
      </c>
      <c r="N18" s="56"/>
    </row>
    <row r="19" spans="1:14" ht="25.5">
      <c r="A19" s="50" t="s">
        <v>16</v>
      </c>
      <c r="B19" s="52" t="s">
        <v>24</v>
      </c>
      <c r="C19" s="13" t="s">
        <v>17</v>
      </c>
      <c r="D19" s="24" t="s">
        <v>52</v>
      </c>
      <c r="E19" s="25" t="s">
        <v>20</v>
      </c>
      <c r="F19" s="25" t="s">
        <v>20</v>
      </c>
      <c r="G19" s="25" t="s">
        <v>20</v>
      </c>
      <c r="H19" s="20">
        <v>129409447.87</v>
      </c>
      <c r="I19" s="20">
        <v>95485424.920000002</v>
      </c>
      <c r="J19" s="20">
        <f>J21+J22</f>
        <v>188980196.09</v>
      </c>
      <c r="K19" s="20">
        <f t="shared" ref="K19" si="0">K21+K22</f>
        <v>186088684.21000001</v>
      </c>
      <c r="L19" s="20">
        <f t="shared" ref="L19:M19" si="1">L21+L22</f>
        <v>108706127</v>
      </c>
      <c r="M19" s="20">
        <f t="shared" si="1"/>
        <v>108706127</v>
      </c>
      <c r="N19" s="51"/>
    </row>
    <row r="20" spans="1:14">
      <c r="A20" s="50"/>
      <c r="B20" s="52"/>
      <c r="C20" s="13" t="s">
        <v>69</v>
      </c>
      <c r="D20" s="26"/>
      <c r="E20" s="26"/>
      <c r="F20" s="26"/>
      <c r="G20" s="26"/>
      <c r="H20" s="20"/>
      <c r="I20" s="20"/>
      <c r="J20" s="20"/>
      <c r="K20" s="21"/>
      <c r="L20" s="20"/>
      <c r="M20" s="20"/>
      <c r="N20" s="51"/>
    </row>
    <row r="21" spans="1:14" ht="51">
      <c r="A21" s="50"/>
      <c r="B21" s="52"/>
      <c r="C21" s="13" t="s">
        <v>47</v>
      </c>
      <c r="D21" s="24" t="s">
        <v>52</v>
      </c>
      <c r="E21" s="25" t="s">
        <v>20</v>
      </c>
      <c r="F21" s="25" t="s">
        <v>20</v>
      </c>
      <c r="G21" s="25" t="s">
        <v>20</v>
      </c>
      <c r="H21" s="20">
        <f>H68</f>
        <v>2138179.37</v>
      </c>
      <c r="I21" s="20">
        <f>I68</f>
        <v>1530823.47</v>
      </c>
      <c r="J21" s="20">
        <f>J68</f>
        <v>332553.55</v>
      </c>
      <c r="K21" s="20">
        <f t="shared" ref="K21" si="2">K68</f>
        <v>332553.55</v>
      </c>
      <c r="L21" s="20">
        <f t="shared" ref="L21:M21" si="3">L68</f>
        <v>1250000</v>
      </c>
      <c r="M21" s="20">
        <f t="shared" si="3"/>
        <v>1250000</v>
      </c>
      <c r="N21" s="51"/>
    </row>
    <row r="22" spans="1:14" ht="38.25" customHeight="1">
      <c r="A22" s="50"/>
      <c r="B22" s="52"/>
      <c r="C22" s="26" t="s">
        <v>19</v>
      </c>
      <c r="D22" s="24" t="s">
        <v>52</v>
      </c>
      <c r="E22" s="25" t="s">
        <v>20</v>
      </c>
      <c r="F22" s="25" t="s">
        <v>20</v>
      </c>
      <c r="G22" s="25" t="s">
        <v>20</v>
      </c>
      <c r="H22" s="20">
        <f>H19-H21</f>
        <v>127271268.5</v>
      </c>
      <c r="I22" s="20">
        <f>I19-I21</f>
        <v>93954601.450000003</v>
      </c>
      <c r="J22" s="20">
        <f>J25+J26+J45+J69</f>
        <v>188647642.53999999</v>
      </c>
      <c r="K22" s="20">
        <f t="shared" ref="K22" si="4">K25+K26+K45+K69</f>
        <v>185756130.66</v>
      </c>
      <c r="L22" s="20">
        <f>L25+L26+L45+L69</f>
        <v>107456127</v>
      </c>
      <c r="M22" s="20">
        <f>M25+M26+M45+M69</f>
        <v>107456127</v>
      </c>
      <c r="N22" s="51"/>
    </row>
    <row r="23" spans="1:14" ht="27">
      <c r="A23" s="55" t="s">
        <v>27</v>
      </c>
      <c r="B23" s="54" t="s">
        <v>25</v>
      </c>
      <c r="C23" s="18" t="s">
        <v>17</v>
      </c>
      <c r="D23" s="14" t="s">
        <v>52</v>
      </c>
      <c r="E23" s="7" t="s">
        <v>20</v>
      </c>
      <c r="F23" s="7" t="s">
        <v>20</v>
      </c>
      <c r="G23" s="7" t="s">
        <v>20</v>
      </c>
      <c r="H23" s="29">
        <f>H25+H26</f>
        <v>8211800</v>
      </c>
      <c r="I23" s="29">
        <f>I26</f>
        <v>0</v>
      </c>
      <c r="J23" s="29">
        <f>J25+J26</f>
        <v>15173055.540000001</v>
      </c>
      <c r="K23" s="29">
        <f t="shared" ref="K23" si="5">K25+K26</f>
        <v>14215687.73</v>
      </c>
      <c r="L23" s="29">
        <f t="shared" ref="L23:M23" si="6">L26</f>
        <v>1000000</v>
      </c>
      <c r="M23" s="29">
        <f t="shared" si="6"/>
        <v>1000000</v>
      </c>
      <c r="N23" s="53"/>
    </row>
    <row r="24" spans="1:14">
      <c r="A24" s="55"/>
      <c r="B24" s="54"/>
      <c r="C24" s="18" t="s">
        <v>69</v>
      </c>
      <c r="D24" s="10"/>
      <c r="E24" s="7"/>
      <c r="F24" s="7"/>
      <c r="G24" s="7"/>
      <c r="H24" s="29"/>
      <c r="I24" s="29"/>
      <c r="J24" s="29"/>
      <c r="K24" s="35"/>
      <c r="L24" s="29"/>
      <c r="M24" s="29"/>
      <c r="N24" s="53"/>
    </row>
    <row r="25" spans="1:14" ht="62.25" customHeight="1">
      <c r="A25" s="55"/>
      <c r="B25" s="54"/>
      <c r="C25" s="30" t="s">
        <v>51</v>
      </c>
      <c r="D25" s="14" t="s">
        <v>52</v>
      </c>
      <c r="E25" s="7" t="s">
        <v>20</v>
      </c>
      <c r="F25" s="7" t="s">
        <v>20</v>
      </c>
      <c r="G25" s="7" t="s">
        <v>20</v>
      </c>
      <c r="H25" s="29">
        <f>H29</f>
        <v>0</v>
      </c>
      <c r="I25" s="29">
        <v>0</v>
      </c>
      <c r="J25" s="29">
        <v>0</v>
      </c>
      <c r="K25" s="35"/>
      <c r="L25" s="29">
        <f t="shared" ref="L25:M25" si="7">L29</f>
        <v>0</v>
      </c>
      <c r="M25" s="29">
        <f t="shared" si="7"/>
        <v>0</v>
      </c>
      <c r="N25" s="53"/>
    </row>
    <row r="26" spans="1:14" ht="38.25">
      <c r="A26" s="55"/>
      <c r="B26" s="54"/>
      <c r="C26" s="31" t="s">
        <v>19</v>
      </c>
      <c r="D26" s="14" t="s">
        <v>52</v>
      </c>
      <c r="E26" s="7" t="s">
        <v>20</v>
      </c>
      <c r="F26" s="7" t="s">
        <v>20</v>
      </c>
      <c r="G26" s="7" t="s">
        <v>20</v>
      </c>
      <c r="H26" s="32">
        <f>H29+H32+H35+H38+H41+H44</f>
        <v>8211800</v>
      </c>
      <c r="I26" s="32">
        <f>I32+I44</f>
        <v>0</v>
      </c>
      <c r="J26" s="32">
        <f>J29+J32+J35+J38+J41+J44</f>
        <v>15173055.540000001</v>
      </c>
      <c r="K26" s="32">
        <f t="shared" ref="K26:M26" si="8">K29+K32+K35+K38+K41+K44</f>
        <v>14215687.73</v>
      </c>
      <c r="L26" s="32">
        <f t="shared" si="8"/>
        <v>1000000</v>
      </c>
      <c r="M26" s="32">
        <f t="shared" si="8"/>
        <v>1000000</v>
      </c>
      <c r="N26" s="53"/>
    </row>
    <row r="27" spans="1:14" ht="27">
      <c r="A27" s="46" t="s">
        <v>53</v>
      </c>
      <c r="B27" s="42" t="s">
        <v>87</v>
      </c>
      <c r="C27" s="11" t="s">
        <v>17</v>
      </c>
      <c r="D27" s="27" t="s">
        <v>88</v>
      </c>
      <c r="E27" s="25" t="s">
        <v>20</v>
      </c>
      <c r="F27" s="25" t="s">
        <v>20</v>
      </c>
      <c r="G27" s="25" t="s">
        <v>20</v>
      </c>
      <c r="H27" s="17">
        <f>H29</f>
        <v>0</v>
      </c>
      <c r="I27" s="17">
        <f>I29</f>
        <v>0</v>
      </c>
      <c r="J27" s="17">
        <f t="shared" ref="J27:M27" si="9">J29</f>
        <v>1279562.5900000001</v>
      </c>
      <c r="K27" s="36">
        <f>K29</f>
        <v>1153409.83</v>
      </c>
      <c r="L27" s="17">
        <f t="shared" si="9"/>
        <v>0</v>
      </c>
      <c r="M27" s="17">
        <f t="shared" si="9"/>
        <v>0</v>
      </c>
      <c r="N27" s="41" t="s">
        <v>103</v>
      </c>
    </row>
    <row r="28" spans="1:14" ht="24.75" customHeight="1">
      <c r="A28" s="46"/>
      <c r="B28" s="43"/>
      <c r="C28" s="11" t="s">
        <v>18</v>
      </c>
      <c r="D28" s="12"/>
      <c r="E28" s="12"/>
      <c r="F28" s="12"/>
      <c r="G28" s="12"/>
      <c r="H28" s="17"/>
      <c r="I28" s="17"/>
      <c r="J28" s="17"/>
      <c r="K28" s="36"/>
      <c r="L28" s="17"/>
      <c r="M28" s="17"/>
      <c r="N28" s="41"/>
    </row>
    <row r="29" spans="1:14" ht="117.75" customHeight="1">
      <c r="A29" s="46"/>
      <c r="B29" s="44"/>
      <c r="C29" s="13" t="s">
        <v>59</v>
      </c>
      <c r="D29" s="27" t="s">
        <v>88</v>
      </c>
      <c r="E29" s="24" t="s">
        <v>29</v>
      </c>
      <c r="F29" s="24" t="s">
        <v>22</v>
      </c>
      <c r="G29" s="24" t="s">
        <v>30</v>
      </c>
      <c r="H29" s="17">
        <v>0</v>
      </c>
      <c r="I29" s="17">
        <v>0</v>
      </c>
      <c r="J29" s="36">
        <v>1279562.5900000001</v>
      </c>
      <c r="K29" s="36">
        <v>1153409.83</v>
      </c>
      <c r="L29" s="17">
        <v>0</v>
      </c>
      <c r="M29" s="17">
        <v>0</v>
      </c>
      <c r="N29" s="41"/>
    </row>
    <row r="30" spans="1:14" ht="32.25" customHeight="1">
      <c r="A30" s="46" t="s">
        <v>89</v>
      </c>
      <c r="B30" s="42" t="s">
        <v>85</v>
      </c>
      <c r="C30" s="11" t="s">
        <v>17</v>
      </c>
      <c r="D30" s="24" t="s">
        <v>60</v>
      </c>
      <c r="E30" s="25" t="s">
        <v>20</v>
      </c>
      <c r="F30" s="25" t="s">
        <v>20</v>
      </c>
      <c r="G30" s="25" t="s">
        <v>20</v>
      </c>
      <c r="H30" s="17">
        <f>H32</f>
        <v>7000000</v>
      </c>
      <c r="I30" s="17">
        <f>I32</f>
        <v>0</v>
      </c>
      <c r="J30" s="17">
        <f t="shared" ref="J30" si="10">J32</f>
        <v>8300492.9500000002</v>
      </c>
      <c r="K30" s="36">
        <f>K32</f>
        <v>7481277.9000000004</v>
      </c>
      <c r="L30" s="17">
        <v>1000000</v>
      </c>
      <c r="M30" s="17">
        <v>1000000</v>
      </c>
      <c r="N30" s="15"/>
    </row>
    <row r="31" spans="1:14" ht="24.75" customHeight="1">
      <c r="A31" s="46"/>
      <c r="B31" s="43"/>
      <c r="C31" s="11" t="s">
        <v>69</v>
      </c>
      <c r="D31" s="12"/>
      <c r="E31" s="12"/>
      <c r="F31" s="12"/>
      <c r="G31" s="12"/>
      <c r="H31" s="17"/>
      <c r="I31" s="17"/>
      <c r="J31" s="17"/>
      <c r="K31" s="36"/>
      <c r="L31" s="17"/>
      <c r="M31" s="17"/>
      <c r="N31" s="15"/>
    </row>
    <row r="32" spans="1:14" ht="220.5" customHeight="1">
      <c r="A32" s="46"/>
      <c r="B32" s="44"/>
      <c r="C32" s="13" t="s">
        <v>59</v>
      </c>
      <c r="D32" s="24" t="s">
        <v>60</v>
      </c>
      <c r="E32" s="24" t="s">
        <v>21</v>
      </c>
      <c r="F32" s="24" t="s">
        <v>22</v>
      </c>
      <c r="G32" s="24" t="s">
        <v>86</v>
      </c>
      <c r="H32" s="17">
        <v>7000000</v>
      </c>
      <c r="I32" s="17">
        <v>0</v>
      </c>
      <c r="J32" s="17">
        <v>8300492.9500000002</v>
      </c>
      <c r="K32" s="36">
        <v>7481277.9000000004</v>
      </c>
      <c r="L32" s="17">
        <v>1000000</v>
      </c>
      <c r="M32" s="17">
        <v>1000000</v>
      </c>
      <c r="N32" s="71" t="s">
        <v>103</v>
      </c>
    </row>
    <row r="33" spans="1:14" ht="31.5" customHeight="1">
      <c r="A33" s="46" t="s">
        <v>61</v>
      </c>
      <c r="B33" s="42" t="s">
        <v>75</v>
      </c>
      <c r="C33" s="11" t="s">
        <v>17</v>
      </c>
      <c r="D33" s="24" t="s">
        <v>70</v>
      </c>
      <c r="E33" s="25" t="s">
        <v>20</v>
      </c>
      <c r="F33" s="25" t="s">
        <v>20</v>
      </c>
      <c r="G33" s="25" t="s">
        <v>20</v>
      </c>
      <c r="H33" s="17">
        <f>H35</f>
        <v>1211800</v>
      </c>
      <c r="I33" s="17">
        <f>I35</f>
        <v>0</v>
      </c>
      <c r="J33" s="17">
        <f t="shared" ref="J33" si="11">J35</f>
        <v>1212000</v>
      </c>
      <c r="K33" s="36">
        <f>K35</f>
        <v>1200000</v>
      </c>
      <c r="L33" s="17">
        <f t="shared" ref="L33:M33" si="12">L35</f>
        <v>0</v>
      </c>
      <c r="M33" s="17">
        <f t="shared" si="12"/>
        <v>0</v>
      </c>
      <c r="N33" s="41" t="s">
        <v>103</v>
      </c>
    </row>
    <row r="34" spans="1:14" ht="24.75" customHeight="1">
      <c r="A34" s="46"/>
      <c r="B34" s="43"/>
      <c r="C34" s="11" t="s">
        <v>18</v>
      </c>
      <c r="D34" s="12"/>
      <c r="E34" s="12"/>
      <c r="F34" s="12"/>
      <c r="G34" s="12"/>
      <c r="H34" s="17"/>
      <c r="I34" s="17"/>
      <c r="J34" s="17"/>
      <c r="K34" s="36"/>
      <c r="L34" s="17"/>
      <c r="M34" s="17"/>
      <c r="N34" s="41"/>
    </row>
    <row r="35" spans="1:14" ht="41.25" customHeight="1">
      <c r="A35" s="46"/>
      <c r="B35" s="44"/>
      <c r="C35" s="19" t="s">
        <v>19</v>
      </c>
      <c r="D35" s="24" t="s">
        <v>70</v>
      </c>
      <c r="E35" s="24" t="s">
        <v>21</v>
      </c>
      <c r="F35" s="24" t="s">
        <v>22</v>
      </c>
      <c r="G35" s="24" t="s">
        <v>71</v>
      </c>
      <c r="H35" s="17">
        <v>1211800</v>
      </c>
      <c r="I35" s="17">
        <v>0</v>
      </c>
      <c r="J35" s="17">
        <v>1212000</v>
      </c>
      <c r="K35" s="36">
        <v>1200000</v>
      </c>
      <c r="L35" s="17">
        <v>0</v>
      </c>
      <c r="M35" s="17">
        <v>0</v>
      </c>
      <c r="N35" s="41"/>
    </row>
    <row r="36" spans="1:14" ht="41.25" customHeight="1">
      <c r="A36" s="47" t="s">
        <v>90</v>
      </c>
      <c r="B36" s="42" t="s">
        <v>78</v>
      </c>
      <c r="C36" s="11" t="s">
        <v>17</v>
      </c>
      <c r="D36" s="24" t="s">
        <v>79</v>
      </c>
      <c r="E36" s="25" t="s">
        <v>20</v>
      </c>
      <c r="F36" s="25" t="s">
        <v>20</v>
      </c>
      <c r="G36" s="25" t="s">
        <v>20</v>
      </c>
      <c r="H36" s="17">
        <f>H38</f>
        <v>0</v>
      </c>
      <c r="I36" s="17">
        <f>I38</f>
        <v>0</v>
      </c>
      <c r="J36" s="17">
        <f t="shared" ref="J36" si="13">J38</f>
        <v>2800000</v>
      </c>
      <c r="K36" s="36">
        <f>K38</f>
        <v>2800000</v>
      </c>
      <c r="L36" s="17">
        <f t="shared" ref="L36:M36" si="14">L38</f>
        <v>0</v>
      </c>
      <c r="M36" s="17">
        <f t="shared" si="14"/>
        <v>0</v>
      </c>
      <c r="N36" s="41"/>
    </row>
    <row r="37" spans="1:14" ht="27" customHeight="1">
      <c r="A37" s="48"/>
      <c r="B37" s="43"/>
      <c r="C37" s="11" t="s">
        <v>18</v>
      </c>
      <c r="D37" s="12"/>
      <c r="E37" s="12"/>
      <c r="F37" s="12"/>
      <c r="G37" s="12"/>
      <c r="H37" s="17"/>
      <c r="I37" s="17"/>
      <c r="J37" s="17"/>
      <c r="K37" s="36"/>
      <c r="L37" s="17"/>
      <c r="M37" s="17"/>
      <c r="N37" s="41"/>
    </row>
    <row r="38" spans="1:14" ht="41.25" customHeight="1">
      <c r="A38" s="49"/>
      <c r="B38" s="44"/>
      <c r="C38" s="19" t="s">
        <v>19</v>
      </c>
      <c r="D38" s="24" t="s">
        <v>79</v>
      </c>
      <c r="E38" s="24" t="s">
        <v>21</v>
      </c>
      <c r="F38" s="24" t="s">
        <v>22</v>
      </c>
      <c r="G38" s="24" t="s">
        <v>34</v>
      </c>
      <c r="H38" s="17">
        <v>0</v>
      </c>
      <c r="I38" s="17">
        <v>0</v>
      </c>
      <c r="J38" s="17">
        <v>2800000</v>
      </c>
      <c r="K38" s="36">
        <v>2800000</v>
      </c>
      <c r="L38" s="17">
        <v>0</v>
      </c>
      <c r="M38" s="17">
        <v>0</v>
      </c>
      <c r="N38" s="41"/>
    </row>
    <row r="39" spans="1:14" ht="30.75" customHeight="1">
      <c r="A39" s="47" t="s">
        <v>74</v>
      </c>
      <c r="B39" s="42" t="s">
        <v>80</v>
      </c>
      <c r="C39" s="11" t="s">
        <v>17</v>
      </c>
      <c r="D39" s="24" t="s">
        <v>81</v>
      </c>
      <c r="E39" s="25" t="s">
        <v>20</v>
      </c>
      <c r="F39" s="25" t="s">
        <v>20</v>
      </c>
      <c r="G39" s="25" t="s">
        <v>20</v>
      </c>
      <c r="H39" s="17">
        <f>H41</f>
        <v>0</v>
      </c>
      <c r="I39" s="17">
        <f>I41</f>
        <v>0</v>
      </c>
      <c r="J39" s="17">
        <f t="shared" ref="J39" si="15">J41</f>
        <v>0</v>
      </c>
      <c r="K39" s="36">
        <f>K41</f>
        <v>0</v>
      </c>
      <c r="L39" s="17">
        <f t="shared" ref="L39:M39" si="16">L41</f>
        <v>0</v>
      </c>
      <c r="M39" s="17">
        <f t="shared" si="16"/>
        <v>0</v>
      </c>
      <c r="N39" s="41"/>
    </row>
    <row r="40" spans="1:14" ht="26.25" customHeight="1">
      <c r="A40" s="48"/>
      <c r="B40" s="43"/>
      <c r="C40" s="11" t="s">
        <v>18</v>
      </c>
      <c r="D40" s="12"/>
      <c r="E40" s="12"/>
      <c r="F40" s="12"/>
      <c r="G40" s="12"/>
      <c r="H40" s="17"/>
      <c r="I40" s="17"/>
      <c r="J40" s="17"/>
      <c r="K40" s="36"/>
      <c r="L40" s="17"/>
      <c r="M40" s="17"/>
      <c r="N40" s="41"/>
    </row>
    <row r="41" spans="1:14" ht="41.25" customHeight="1">
      <c r="A41" s="49"/>
      <c r="B41" s="44"/>
      <c r="C41" s="19" t="s">
        <v>19</v>
      </c>
      <c r="D41" s="24" t="s">
        <v>81</v>
      </c>
      <c r="E41" s="24" t="s">
        <v>21</v>
      </c>
      <c r="F41" s="24" t="s">
        <v>22</v>
      </c>
      <c r="G41" s="24" t="s">
        <v>82</v>
      </c>
      <c r="H41" s="17">
        <v>0</v>
      </c>
      <c r="I41" s="17">
        <v>0</v>
      </c>
      <c r="J41" s="17">
        <v>0</v>
      </c>
      <c r="K41" s="36">
        <v>0</v>
      </c>
      <c r="L41" s="17">
        <v>0</v>
      </c>
      <c r="M41" s="17">
        <v>0</v>
      </c>
      <c r="N41" s="41"/>
    </row>
    <row r="42" spans="1:14" ht="33.75" customHeight="1">
      <c r="A42" s="46" t="s">
        <v>91</v>
      </c>
      <c r="B42" s="42" t="s">
        <v>83</v>
      </c>
      <c r="C42" s="11" t="s">
        <v>17</v>
      </c>
      <c r="D42" s="24" t="s">
        <v>84</v>
      </c>
      <c r="E42" s="25" t="s">
        <v>20</v>
      </c>
      <c r="F42" s="25" t="s">
        <v>20</v>
      </c>
      <c r="G42" s="25" t="s">
        <v>20</v>
      </c>
      <c r="H42" s="17">
        <f>H44</f>
        <v>0</v>
      </c>
      <c r="I42" s="17">
        <f>I44</f>
        <v>0</v>
      </c>
      <c r="J42" s="17">
        <f t="shared" ref="J42:M42" si="17">J44</f>
        <v>1581000</v>
      </c>
      <c r="K42" s="36">
        <f>K44</f>
        <v>1581000</v>
      </c>
      <c r="L42" s="17">
        <f t="shared" si="17"/>
        <v>0</v>
      </c>
      <c r="M42" s="17">
        <f t="shared" si="17"/>
        <v>0</v>
      </c>
      <c r="N42" s="41"/>
    </row>
    <row r="43" spans="1:14" ht="29.25" customHeight="1">
      <c r="A43" s="46"/>
      <c r="B43" s="43"/>
      <c r="C43" s="11" t="s">
        <v>18</v>
      </c>
      <c r="D43" s="12"/>
      <c r="E43" s="12"/>
      <c r="F43" s="12"/>
      <c r="G43" s="12"/>
      <c r="H43" s="17"/>
      <c r="I43" s="17"/>
      <c r="J43" s="17"/>
      <c r="K43" s="36"/>
      <c r="L43" s="17"/>
      <c r="M43" s="17"/>
      <c r="N43" s="41"/>
    </row>
    <row r="44" spans="1:14" ht="111.75" customHeight="1">
      <c r="A44" s="46"/>
      <c r="B44" s="44"/>
      <c r="C44" s="19" t="s">
        <v>19</v>
      </c>
      <c r="D44" s="24" t="s">
        <v>84</v>
      </c>
      <c r="E44" s="24" t="s">
        <v>21</v>
      </c>
      <c r="F44" s="24" t="s">
        <v>22</v>
      </c>
      <c r="G44" s="24" t="s">
        <v>34</v>
      </c>
      <c r="H44" s="17">
        <v>0</v>
      </c>
      <c r="I44" s="17">
        <v>0</v>
      </c>
      <c r="J44" s="17">
        <v>1581000</v>
      </c>
      <c r="K44" s="36">
        <v>1581000</v>
      </c>
      <c r="L44" s="17">
        <v>0</v>
      </c>
      <c r="M44" s="17">
        <v>0</v>
      </c>
      <c r="N44" s="41"/>
    </row>
    <row r="45" spans="1:14" ht="27">
      <c r="A45" s="55" t="s">
        <v>27</v>
      </c>
      <c r="B45" s="54" t="s">
        <v>26</v>
      </c>
      <c r="C45" s="18" t="s">
        <v>17</v>
      </c>
      <c r="D45" s="7" t="s">
        <v>20</v>
      </c>
      <c r="E45" s="7" t="s">
        <v>20</v>
      </c>
      <c r="F45" s="14" t="s">
        <v>55</v>
      </c>
      <c r="G45" s="7" t="s">
        <v>20</v>
      </c>
      <c r="H45" s="29">
        <v>118305972.87</v>
      </c>
      <c r="I45" s="29">
        <v>93204010.819999993</v>
      </c>
      <c r="J45" s="29">
        <f t="shared" ref="J45:M45" si="18">J47</f>
        <v>172574587</v>
      </c>
      <c r="K45" s="35">
        <f>K47</f>
        <v>170879411.93000001</v>
      </c>
      <c r="L45" s="29">
        <f t="shared" si="18"/>
        <v>105656127</v>
      </c>
      <c r="M45" s="29">
        <f t="shared" si="18"/>
        <v>105656127</v>
      </c>
      <c r="N45" s="53"/>
    </row>
    <row r="46" spans="1:14" ht="27">
      <c r="A46" s="55"/>
      <c r="B46" s="54"/>
      <c r="C46" s="18" t="s">
        <v>18</v>
      </c>
      <c r="D46" s="10"/>
      <c r="E46" s="7"/>
      <c r="F46" s="7"/>
      <c r="G46" s="7"/>
      <c r="H46" s="29"/>
      <c r="I46" s="29"/>
      <c r="J46" s="29"/>
      <c r="K46" s="35"/>
      <c r="L46" s="29"/>
      <c r="M46" s="29"/>
      <c r="N46" s="53"/>
    </row>
    <row r="47" spans="1:14" ht="40.5">
      <c r="A47" s="55"/>
      <c r="B47" s="54"/>
      <c r="C47" s="10" t="s">
        <v>19</v>
      </c>
      <c r="D47" s="14" t="s">
        <v>21</v>
      </c>
      <c r="E47" s="7" t="s">
        <v>20</v>
      </c>
      <c r="F47" s="14" t="s">
        <v>55</v>
      </c>
      <c r="G47" s="7" t="s">
        <v>20</v>
      </c>
      <c r="H47" s="29">
        <v>118305972.87</v>
      </c>
      <c r="I47" s="29">
        <v>93204010.819999993</v>
      </c>
      <c r="J47" s="32">
        <f>J50+J53+J56+J59+J65+J62</f>
        <v>172574587</v>
      </c>
      <c r="K47" s="32">
        <f t="shared" ref="K47" si="19">K50+K53+K56+K59+K65+K62</f>
        <v>170879411.93000001</v>
      </c>
      <c r="L47" s="32">
        <f t="shared" ref="L47:M47" si="20">L50+L53+L56+L59+L65</f>
        <v>105656127</v>
      </c>
      <c r="M47" s="32">
        <f t="shared" si="20"/>
        <v>105656127</v>
      </c>
      <c r="N47" s="53"/>
    </row>
    <row r="48" spans="1:14" ht="25.5">
      <c r="A48" s="46" t="s">
        <v>53</v>
      </c>
      <c r="B48" s="45" t="s">
        <v>92</v>
      </c>
      <c r="C48" s="11" t="s">
        <v>17</v>
      </c>
      <c r="D48" s="24" t="s">
        <v>93</v>
      </c>
      <c r="E48" s="25" t="s">
        <v>20</v>
      </c>
      <c r="F48" s="25" t="s">
        <v>20</v>
      </c>
      <c r="G48" s="25" t="s">
        <v>20</v>
      </c>
      <c r="H48" s="17">
        <f>H50</f>
        <v>0</v>
      </c>
      <c r="I48" s="17">
        <f>I50</f>
        <v>0</v>
      </c>
      <c r="J48" s="17">
        <f t="shared" ref="J48:M48" si="21">J50</f>
        <v>4700000</v>
      </c>
      <c r="K48" s="36">
        <f>K50</f>
        <v>4418000</v>
      </c>
      <c r="L48" s="17">
        <f t="shared" si="21"/>
        <v>0</v>
      </c>
      <c r="M48" s="17">
        <f t="shared" si="21"/>
        <v>0</v>
      </c>
      <c r="N48" s="41" t="s">
        <v>104</v>
      </c>
    </row>
    <row r="49" spans="1:14">
      <c r="A49" s="46"/>
      <c r="B49" s="45"/>
      <c r="C49" s="11" t="s">
        <v>69</v>
      </c>
      <c r="D49" s="12"/>
      <c r="E49" s="12"/>
      <c r="F49" s="12"/>
      <c r="G49" s="12"/>
      <c r="H49" s="17"/>
      <c r="I49" s="17"/>
      <c r="J49" s="17"/>
      <c r="K49" s="36"/>
      <c r="L49" s="17"/>
      <c r="M49" s="17"/>
      <c r="N49" s="41"/>
    </row>
    <row r="50" spans="1:14" ht="38.25">
      <c r="A50" s="46"/>
      <c r="B50" s="45"/>
      <c r="C50" s="19" t="s">
        <v>19</v>
      </c>
      <c r="D50" s="24" t="s">
        <v>93</v>
      </c>
      <c r="E50" s="24" t="s">
        <v>21</v>
      </c>
      <c r="F50" s="24" t="s">
        <v>37</v>
      </c>
      <c r="G50" s="24" t="s">
        <v>34</v>
      </c>
      <c r="H50" s="16">
        <v>0</v>
      </c>
      <c r="I50" s="16">
        <v>0</v>
      </c>
      <c r="J50" s="16">
        <v>4700000</v>
      </c>
      <c r="K50" s="36">
        <v>4418000</v>
      </c>
      <c r="L50" s="16">
        <v>0</v>
      </c>
      <c r="M50" s="16">
        <v>0</v>
      </c>
      <c r="N50" s="41"/>
    </row>
    <row r="51" spans="1:14" ht="25.5">
      <c r="A51" s="46" t="s">
        <v>54</v>
      </c>
      <c r="B51" s="45" t="s">
        <v>32</v>
      </c>
      <c r="C51" s="11" t="s">
        <v>17</v>
      </c>
      <c r="D51" s="24" t="s">
        <v>33</v>
      </c>
      <c r="E51" s="25" t="s">
        <v>20</v>
      </c>
      <c r="F51" s="25" t="s">
        <v>20</v>
      </c>
      <c r="G51" s="25" t="s">
        <v>20</v>
      </c>
      <c r="H51" s="17">
        <f>H53</f>
        <v>6888901.0599999996</v>
      </c>
      <c r="I51" s="17">
        <f>I53</f>
        <v>6849964.29</v>
      </c>
      <c r="J51" s="17">
        <f t="shared" ref="J51:M51" si="22">J53</f>
        <v>8264442</v>
      </c>
      <c r="K51" s="36">
        <f>K53</f>
        <v>8264266.9199999999</v>
      </c>
      <c r="L51" s="17">
        <f t="shared" si="22"/>
        <v>8177510</v>
      </c>
      <c r="M51" s="17">
        <f t="shared" si="22"/>
        <v>8177510</v>
      </c>
      <c r="N51" s="41"/>
    </row>
    <row r="52" spans="1:14">
      <c r="A52" s="46"/>
      <c r="B52" s="45"/>
      <c r="C52" s="11" t="s">
        <v>73</v>
      </c>
      <c r="D52" s="12"/>
      <c r="E52" s="12"/>
      <c r="F52" s="12"/>
      <c r="G52" s="12"/>
      <c r="H52" s="17"/>
      <c r="I52" s="17"/>
      <c r="J52" s="17"/>
      <c r="K52" s="36"/>
      <c r="L52" s="17"/>
      <c r="M52" s="17"/>
      <c r="N52" s="41"/>
    </row>
    <row r="53" spans="1:14" ht="38.25">
      <c r="A53" s="46"/>
      <c r="B53" s="45"/>
      <c r="C53" s="19" t="s">
        <v>19</v>
      </c>
      <c r="D53" s="24" t="s">
        <v>33</v>
      </c>
      <c r="E53" s="24" t="s">
        <v>21</v>
      </c>
      <c r="F53" s="24" t="s">
        <v>37</v>
      </c>
      <c r="G53" s="24" t="s">
        <v>62</v>
      </c>
      <c r="H53" s="16">
        <v>6888901.0599999996</v>
      </c>
      <c r="I53" s="16">
        <v>6849964.29</v>
      </c>
      <c r="J53" s="36">
        <v>8264442</v>
      </c>
      <c r="K53" s="36">
        <v>8264266.9199999999</v>
      </c>
      <c r="L53" s="16">
        <v>8177510</v>
      </c>
      <c r="M53" s="16">
        <v>8177510</v>
      </c>
      <c r="N53" s="41"/>
    </row>
    <row r="54" spans="1:14" ht="25.5">
      <c r="A54" s="46" t="s">
        <v>56</v>
      </c>
      <c r="B54" s="45" t="s">
        <v>35</v>
      </c>
      <c r="C54" s="11" t="s">
        <v>17</v>
      </c>
      <c r="D54" s="24" t="s">
        <v>36</v>
      </c>
      <c r="E54" s="25" t="s">
        <v>20</v>
      </c>
      <c r="F54" s="25" t="s">
        <v>20</v>
      </c>
      <c r="G54" s="25" t="s">
        <v>20</v>
      </c>
      <c r="H54" s="17">
        <f>H56</f>
        <v>3704472.16</v>
      </c>
      <c r="I54" s="17">
        <f>I56</f>
        <v>3704472.16</v>
      </c>
      <c r="J54" s="17">
        <f t="shared" ref="J54:M54" si="23">J56</f>
        <v>3572020</v>
      </c>
      <c r="K54" s="36">
        <f>K56</f>
        <v>3572020</v>
      </c>
      <c r="L54" s="17">
        <f t="shared" si="23"/>
        <v>4590930</v>
      </c>
      <c r="M54" s="17">
        <f t="shared" si="23"/>
        <v>4590930</v>
      </c>
      <c r="N54" s="41"/>
    </row>
    <row r="55" spans="1:14">
      <c r="A55" s="46"/>
      <c r="B55" s="45"/>
      <c r="C55" s="11" t="s">
        <v>69</v>
      </c>
      <c r="D55" s="12"/>
      <c r="E55" s="12"/>
      <c r="F55" s="12"/>
      <c r="G55" s="12"/>
      <c r="H55" s="17"/>
      <c r="I55" s="17"/>
      <c r="J55" s="17"/>
      <c r="K55" s="36"/>
      <c r="L55" s="17"/>
      <c r="M55" s="17"/>
      <c r="N55" s="41"/>
    </row>
    <row r="56" spans="1:14" ht="38.25">
      <c r="A56" s="46"/>
      <c r="B56" s="45"/>
      <c r="C56" s="19" t="s">
        <v>19</v>
      </c>
      <c r="D56" s="24" t="s">
        <v>36</v>
      </c>
      <c r="E56" s="24" t="s">
        <v>21</v>
      </c>
      <c r="F56" s="24" t="s">
        <v>22</v>
      </c>
      <c r="G56" s="24" t="s">
        <v>31</v>
      </c>
      <c r="H56" s="16">
        <v>3704472.16</v>
      </c>
      <c r="I56" s="16">
        <v>3704472.16</v>
      </c>
      <c r="J56" s="36">
        <v>3572020</v>
      </c>
      <c r="K56" s="36">
        <v>3572020</v>
      </c>
      <c r="L56" s="16">
        <v>4590930</v>
      </c>
      <c r="M56" s="16">
        <v>4590930</v>
      </c>
      <c r="N56" s="41"/>
    </row>
    <row r="57" spans="1:14" ht="25.5">
      <c r="A57" s="46" t="s">
        <v>57</v>
      </c>
      <c r="B57" s="45" t="s">
        <v>38</v>
      </c>
      <c r="C57" s="11" t="s">
        <v>17</v>
      </c>
      <c r="D57" s="24" t="s">
        <v>39</v>
      </c>
      <c r="E57" s="25" t="s">
        <v>20</v>
      </c>
      <c r="F57" s="25" t="s">
        <v>20</v>
      </c>
      <c r="G57" s="25" t="s">
        <v>20</v>
      </c>
      <c r="H57" s="17">
        <f>H59</f>
        <v>444265</v>
      </c>
      <c r="I57" s="17">
        <f>I59</f>
        <v>444175.72</v>
      </c>
      <c r="J57" s="17">
        <f t="shared" ref="J57:M57" si="24">J59</f>
        <v>444265</v>
      </c>
      <c r="K57" s="36">
        <f>K59</f>
        <v>439320.12</v>
      </c>
      <c r="L57" s="17">
        <f t="shared" si="24"/>
        <v>825087</v>
      </c>
      <c r="M57" s="17">
        <f t="shared" si="24"/>
        <v>825087</v>
      </c>
      <c r="N57" s="68" t="s">
        <v>105</v>
      </c>
    </row>
    <row r="58" spans="1:14" ht="25.5">
      <c r="A58" s="46"/>
      <c r="B58" s="45"/>
      <c r="C58" s="11" t="s">
        <v>18</v>
      </c>
      <c r="D58" s="12"/>
      <c r="E58" s="12"/>
      <c r="F58" s="12"/>
      <c r="G58" s="12"/>
      <c r="H58" s="17"/>
      <c r="I58" s="17"/>
      <c r="J58" s="17"/>
      <c r="K58" s="36"/>
      <c r="L58" s="17"/>
      <c r="M58" s="17"/>
      <c r="N58" s="69"/>
    </row>
    <row r="59" spans="1:14" ht="38.25">
      <c r="A59" s="46"/>
      <c r="B59" s="45"/>
      <c r="C59" s="19" t="s">
        <v>19</v>
      </c>
      <c r="D59" s="24" t="s">
        <v>39</v>
      </c>
      <c r="E59" s="24" t="s">
        <v>21</v>
      </c>
      <c r="F59" s="24" t="s">
        <v>37</v>
      </c>
      <c r="G59" s="24" t="s">
        <v>34</v>
      </c>
      <c r="H59" s="16">
        <v>444265</v>
      </c>
      <c r="I59" s="16">
        <v>444175.72</v>
      </c>
      <c r="J59" s="16">
        <v>444265</v>
      </c>
      <c r="K59" s="36">
        <v>439320.12</v>
      </c>
      <c r="L59" s="16">
        <v>825087</v>
      </c>
      <c r="M59" s="16">
        <v>825087</v>
      </c>
      <c r="N59" s="70"/>
    </row>
    <row r="60" spans="1:14" ht="25.5">
      <c r="A60" s="46" t="s">
        <v>97</v>
      </c>
      <c r="B60" s="45" t="s">
        <v>95</v>
      </c>
      <c r="C60" s="11" t="s">
        <v>17</v>
      </c>
      <c r="D60" s="24" t="s">
        <v>94</v>
      </c>
      <c r="E60" s="25" t="s">
        <v>20</v>
      </c>
      <c r="F60" s="25" t="s">
        <v>20</v>
      </c>
      <c r="G60" s="25" t="s">
        <v>20</v>
      </c>
      <c r="H60" s="17">
        <f>H62</f>
        <v>0</v>
      </c>
      <c r="I60" s="17">
        <f>I62</f>
        <v>0</v>
      </c>
      <c r="J60" s="17">
        <f t="shared" ref="J60" si="25">J62</f>
        <v>45000000</v>
      </c>
      <c r="K60" s="36">
        <f>K62</f>
        <v>43591944.890000001</v>
      </c>
      <c r="L60" s="17">
        <f t="shared" ref="L60:M60" si="26">L62</f>
        <v>0</v>
      </c>
      <c r="M60" s="17">
        <f t="shared" si="26"/>
        <v>0</v>
      </c>
      <c r="N60" s="68" t="s">
        <v>103</v>
      </c>
    </row>
    <row r="61" spans="1:14">
      <c r="A61" s="46"/>
      <c r="B61" s="45"/>
      <c r="C61" s="11" t="s">
        <v>73</v>
      </c>
      <c r="D61" s="12"/>
      <c r="E61" s="12"/>
      <c r="F61" s="12"/>
      <c r="G61" s="12"/>
      <c r="H61" s="17"/>
      <c r="I61" s="17"/>
      <c r="J61" s="17"/>
      <c r="K61" s="36"/>
      <c r="L61" s="17"/>
      <c r="M61" s="17"/>
      <c r="N61" s="69"/>
    </row>
    <row r="62" spans="1:14" ht="38.25">
      <c r="A62" s="46"/>
      <c r="B62" s="45"/>
      <c r="C62" s="19" t="s">
        <v>19</v>
      </c>
      <c r="D62" s="24" t="s">
        <v>94</v>
      </c>
      <c r="E62" s="24" t="s">
        <v>21</v>
      </c>
      <c r="F62" s="24" t="s">
        <v>37</v>
      </c>
      <c r="G62" s="24" t="s">
        <v>96</v>
      </c>
      <c r="H62" s="16">
        <v>0</v>
      </c>
      <c r="I62" s="16">
        <v>0</v>
      </c>
      <c r="J62" s="16">
        <v>45000000</v>
      </c>
      <c r="K62" s="36">
        <v>43591944.890000001</v>
      </c>
      <c r="L62" s="16">
        <v>0</v>
      </c>
      <c r="M62" s="16">
        <v>0</v>
      </c>
      <c r="N62" s="70"/>
    </row>
    <row r="63" spans="1:14" ht="25.5">
      <c r="A63" s="46" t="s">
        <v>98</v>
      </c>
      <c r="B63" s="45" t="s">
        <v>40</v>
      </c>
      <c r="C63" s="11" t="s">
        <v>17</v>
      </c>
      <c r="D63" s="24" t="s">
        <v>41</v>
      </c>
      <c r="E63" s="25" t="s">
        <v>20</v>
      </c>
      <c r="F63" s="25" t="s">
        <v>20</v>
      </c>
      <c r="G63" s="25" t="s">
        <v>20</v>
      </c>
      <c r="H63" s="17">
        <f>H65</f>
        <v>106279000</v>
      </c>
      <c r="I63" s="17">
        <f>I65</f>
        <v>81216064</v>
      </c>
      <c r="J63" s="17">
        <f t="shared" ref="J63:M63" si="27">J65</f>
        <v>110593860</v>
      </c>
      <c r="K63" s="36">
        <f>K65</f>
        <v>110593860</v>
      </c>
      <c r="L63" s="17">
        <f t="shared" si="27"/>
        <v>92062600</v>
      </c>
      <c r="M63" s="17">
        <f t="shared" si="27"/>
        <v>92062600</v>
      </c>
      <c r="N63" s="41"/>
    </row>
    <row r="64" spans="1:14" ht="25.5">
      <c r="A64" s="46"/>
      <c r="B64" s="45"/>
      <c r="C64" s="11" t="s">
        <v>18</v>
      </c>
      <c r="D64" s="12"/>
      <c r="E64" s="12"/>
      <c r="F64" s="12"/>
      <c r="G64" s="12"/>
      <c r="H64" s="17"/>
      <c r="I64" s="17"/>
      <c r="J64" s="17"/>
      <c r="K64" s="36"/>
      <c r="L64" s="17"/>
      <c r="M64" s="17"/>
      <c r="N64" s="41"/>
    </row>
    <row r="65" spans="1:14" ht="38.25">
      <c r="A65" s="46"/>
      <c r="B65" s="45"/>
      <c r="C65" s="19" t="s">
        <v>19</v>
      </c>
      <c r="D65" s="24" t="s">
        <v>41</v>
      </c>
      <c r="E65" s="24" t="s">
        <v>21</v>
      </c>
      <c r="F65" s="24" t="s">
        <v>22</v>
      </c>
      <c r="G65" s="24" t="s">
        <v>72</v>
      </c>
      <c r="H65" s="16">
        <v>106279000</v>
      </c>
      <c r="I65" s="16">
        <v>81216064</v>
      </c>
      <c r="J65" s="16">
        <v>110593860</v>
      </c>
      <c r="K65" s="36">
        <v>110593860</v>
      </c>
      <c r="L65" s="16">
        <v>92062600</v>
      </c>
      <c r="M65" s="16">
        <v>92062600</v>
      </c>
      <c r="N65" s="41"/>
    </row>
    <row r="66" spans="1:14" ht="27">
      <c r="A66" s="64" t="s">
        <v>27</v>
      </c>
      <c r="B66" s="54" t="s">
        <v>42</v>
      </c>
      <c r="C66" s="18" t="s">
        <v>17</v>
      </c>
      <c r="D66" s="7" t="s">
        <v>20</v>
      </c>
      <c r="E66" s="7" t="s">
        <v>20</v>
      </c>
      <c r="F66" s="14" t="s">
        <v>58</v>
      </c>
      <c r="G66" s="7" t="s">
        <v>20</v>
      </c>
      <c r="H66" s="29">
        <v>2891675</v>
      </c>
      <c r="I66" s="29">
        <v>2281414</v>
      </c>
      <c r="J66" s="33">
        <f>J68+J69</f>
        <v>1232553.55</v>
      </c>
      <c r="K66" s="33">
        <f t="shared" ref="K66:M66" si="28">K68+K69</f>
        <v>993584.55</v>
      </c>
      <c r="L66" s="33">
        <f t="shared" si="28"/>
        <v>2050000</v>
      </c>
      <c r="M66" s="33">
        <f t="shared" si="28"/>
        <v>2050000</v>
      </c>
      <c r="N66" s="53"/>
    </row>
    <row r="67" spans="1:14" ht="15.75" customHeight="1">
      <c r="A67" s="65"/>
      <c r="B67" s="54"/>
      <c r="C67" s="18" t="s">
        <v>18</v>
      </c>
      <c r="D67" s="10"/>
      <c r="E67" s="7"/>
      <c r="F67" s="14"/>
      <c r="G67" s="7"/>
      <c r="H67" s="29"/>
      <c r="I67" s="29"/>
      <c r="J67" s="29"/>
      <c r="K67" s="35"/>
      <c r="L67" s="29"/>
      <c r="M67" s="29"/>
      <c r="N67" s="53"/>
    </row>
    <row r="68" spans="1:14" ht="49.5" customHeight="1">
      <c r="A68" s="65"/>
      <c r="B68" s="54"/>
      <c r="C68" s="18" t="s">
        <v>47</v>
      </c>
      <c r="D68" s="10">
        <v>162</v>
      </c>
      <c r="E68" s="7" t="s">
        <v>20</v>
      </c>
      <c r="F68" s="14" t="s">
        <v>58</v>
      </c>
      <c r="G68" s="7" t="s">
        <v>20</v>
      </c>
      <c r="H68" s="29">
        <f>H75</f>
        <v>2138179.37</v>
      </c>
      <c r="I68" s="29">
        <f>I75</f>
        <v>1530823.47</v>
      </c>
      <c r="J68" s="29">
        <f>J75</f>
        <v>332553.55</v>
      </c>
      <c r="K68" s="29">
        <f t="shared" ref="K68" si="29">K75</f>
        <v>332553.55</v>
      </c>
      <c r="L68" s="29">
        <f t="shared" ref="L68:M68" si="30">L75</f>
        <v>1250000</v>
      </c>
      <c r="M68" s="29">
        <f t="shared" si="30"/>
        <v>1250000</v>
      </c>
      <c r="N68" s="53"/>
    </row>
    <row r="69" spans="1:14" ht="38.25" customHeight="1">
      <c r="A69" s="66"/>
      <c r="B69" s="54"/>
      <c r="C69" s="34" t="s">
        <v>19</v>
      </c>
      <c r="D69" s="14" t="s">
        <v>21</v>
      </c>
      <c r="E69" s="7" t="s">
        <v>20</v>
      </c>
      <c r="F69" s="14" t="s">
        <v>58</v>
      </c>
      <c r="G69" s="7" t="s">
        <v>20</v>
      </c>
      <c r="H69" s="32">
        <v>753495.63</v>
      </c>
      <c r="I69" s="32">
        <v>750590.63</v>
      </c>
      <c r="J69" s="32">
        <f>J72+J78</f>
        <v>900000</v>
      </c>
      <c r="K69" s="32">
        <f t="shared" ref="K69" si="31">K72+K78</f>
        <v>661031</v>
      </c>
      <c r="L69" s="32">
        <f>L72+L78</f>
        <v>800000</v>
      </c>
      <c r="M69" s="32">
        <f>M72+M78</f>
        <v>800000</v>
      </c>
      <c r="N69" s="53"/>
    </row>
    <row r="70" spans="1:14" ht="25.5">
      <c r="A70" s="46" t="s">
        <v>53</v>
      </c>
      <c r="B70" s="45" t="s">
        <v>43</v>
      </c>
      <c r="C70" s="11" t="s">
        <v>17</v>
      </c>
      <c r="D70" s="24" t="s">
        <v>45</v>
      </c>
      <c r="E70" s="25" t="s">
        <v>20</v>
      </c>
      <c r="F70" s="25" t="s">
        <v>20</v>
      </c>
      <c r="G70" s="25" t="s">
        <v>20</v>
      </c>
      <c r="H70" s="17">
        <f>H72</f>
        <v>100000</v>
      </c>
      <c r="I70" s="17">
        <f>I72</f>
        <v>100000</v>
      </c>
      <c r="J70" s="17">
        <f t="shared" ref="J70:M70" si="32">J72</f>
        <v>100000</v>
      </c>
      <c r="K70" s="36">
        <f>K72</f>
        <v>93475</v>
      </c>
      <c r="L70" s="17">
        <f t="shared" si="32"/>
        <v>0</v>
      </c>
      <c r="M70" s="17">
        <f t="shared" si="32"/>
        <v>0</v>
      </c>
      <c r="N70" s="67" t="s">
        <v>106</v>
      </c>
    </row>
    <row r="71" spans="1:14" ht="25.5">
      <c r="A71" s="46"/>
      <c r="B71" s="45"/>
      <c r="C71" s="11" t="s">
        <v>18</v>
      </c>
      <c r="D71" s="12"/>
      <c r="E71" s="12"/>
      <c r="F71" s="12"/>
      <c r="G71" s="12"/>
      <c r="H71" s="17"/>
      <c r="I71" s="17"/>
      <c r="J71" s="17"/>
      <c r="K71" s="36"/>
      <c r="L71" s="17"/>
      <c r="M71" s="17"/>
      <c r="N71" s="67"/>
    </row>
    <row r="72" spans="1:14" ht="38.25">
      <c r="A72" s="46"/>
      <c r="B72" s="45"/>
      <c r="C72" s="19" t="s">
        <v>19</v>
      </c>
      <c r="D72" s="24" t="s">
        <v>45</v>
      </c>
      <c r="E72" s="24" t="s">
        <v>21</v>
      </c>
      <c r="F72" s="24" t="s">
        <v>44</v>
      </c>
      <c r="G72" s="24" t="s">
        <v>34</v>
      </c>
      <c r="H72" s="16">
        <v>100000</v>
      </c>
      <c r="I72" s="16">
        <v>100000</v>
      </c>
      <c r="J72" s="16">
        <v>100000</v>
      </c>
      <c r="K72" s="36">
        <v>93475</v>
      </c>
      <c r="L72" s="16">
        <v>0</v>
      </c>
      <c r="M72" s="16">
        <v>0</v>
      </c>
      <c r="N72" s="67"/>
    </row>
    <row r="73" spans="1:14" ht="25.5">
      <c r="A73" s="46" t="s">
        <v>54</v>
      </c>
      <c r="B73" s="45" t="s">
        <v>46</v>
      </c>
      <c r="C73" s="11" t="s">
        <v>17</v>
      </c>
      <c r="D73" s="24" t="s">
        <v>48</v>
      </c>
      <c r="E73" s="25" t="s">
        <v>20</v>
      </c>
      <c r="F73" s="25" t="s">
        <v>20</v>
      </c>
      <c r="G73" s="25" t="s">
        <v>20</v>
      </c>
      <c r="H73" s="17">
        <f>H75</f>
        <v>2138179.37</v>
      </c>
      <c r="I73" s="17">
        <f>I75</f>
        <v>1530823.47</v>
      </c>
      <c r="J73" s="17">
        <f>J75</f>
        <v>332553.55</v>
      </c>
      <c r="K73" s="36">
        <f>K75</f>
        <v>332553.55</v>
      </c>
      <c r="L73" s="17">
        <f t="shared" ref="L73" si="33">L75</f>
        <v>1250000</v>
      </c>
      <c r="M73" s="17">
        <v>1250000</v>
      </c>
      <c r="N73" s="40"/>
    </row>
    <row r="74" spans="1:14">
      <c r="A74" s="46"/>
      <c r="B74" s="45"/>
      <c r="C74" s="11" t="s">
        <v>69</v>
      </c>
      <c r="D74" s="12"/>
      <c r="E74" s="12"/>
      <c r="F74" s="12"/>
      <c r="G74" s="12"/>
      <c r="H74" s="17"/>
      <c r="I74" s="17"/>
      <c r="J74" s="17"/>
      <c r="K74" s="37"/>
      <c r="L74" s="1"/>
      <c r="M74" s="1"/>
      <c r="N74" s="40"/>
    </row>
    <row r="75" spans="1:14" ht="53.25" customHeight="1">
      <c r="A75" s="46"/>
      <c r="B75" s="45"/>
      <c r="C75" s="19" t="s">
        <v>47</v>
      </c>
      <c r="D75" s="24" t="s">
        <v>48</v>
      </c>
      <c r="E75" s="24" t="s">
        <v>21</v>
      </c>
      <c r="F75" s="24" t="s">
        <v>44</v>
      </c>
      <c r="G75" s="24" t="s">
        <v>34</v>
      </c>
      <c r="H75" s="16">
        <v>2138179.37</v>
      </c>
      <c r="I75" s="16">
        <v>1530823.47</v>
      </c>
      <c r="J75" s="16">
        <v>332553.55</v>
      </c>
      <c r="K75" s="37">
        <v>332553.55</v>
      </c>
      <c r="L75" s="8">
        <v>1250000</v>
      </c>
      <c r="M75" s="8">
        <v>1250000</v>
      </c>
      <c r="N75" s="40"/>
    </row>
    <row r="76" spans="1:14" ht="25.5">
      <c r="A76" s="46" t="s">
        <v>56</v>
      </c>
      <c r="B76" s="45" t="s">
        <v>49</v>
      </c>
      <c r="C76" s="11" t="s">
        <v>17</v>
      </c>
      <c r="D76" s="24" t="s">
        <v>50</v>
      </c>
      <c r="E76" s="25" t="s">
        <v>20</v>
      </c>
      <c r="F76" s="25" t="s">
        <v>20</v>
      </c>
      <c r="G76" s="25" t="s">
        <v>20</v>
      </c>
      <c r="H76" s="17">
        <f>H78</f>
        <v>641675</v>
      </c>
      <c r="I76" s="17">
        <f>I78</f>
        <v>638770</v>
      </c>
      <c r="J76" s="17">
        <f t="shared" ref="J76:M76" si="34">J78</f>
        <v>800000</v>
      </c>
      <c r="K76" s="37">
        <f>K78</f>
        <v>567556</v>
      </c>
      <c r="L76" s="1">
        <f t="shared" si="34"/>
        <v>800000</v>
      </c>
      <c r="M76" s="1">
        <f t="shared" si="34"/>
        <v>800000</v>
      </c>
      <c r="N76" s="67" t="s">
        <v>107</v>
      </c>
    </row>
    <row r="77" spans="1:14">
      <c r="A77" s="46"/>
      <c r="B77" s="45"/>
      <c r="C77" s="11" t="s">
        <v>73</v>
      </c>
      <c r="D77" s="12"/>
      <c r="E77" s="12"/>
      <c r="F77" s="12"/>
      <c r="G77" s="12"/>
      <c r="H77" s="17"/>
      <c r="I77" s="17"/>
      <c r="J77" s="17"/>
      <c r="K77" s="37"/>
      <c r="L77" s="1"/>
      <c r="M77" s="1"/>
      <c r="N77" s="67"/>
    </row>
    <row r="78" spans="1:14" ht="93.75" customHeight="1">
      <c r="A78" s="46"/>
      <c r="B78" s="45"/>
      <c r="C78" s="19" t="s">
        <v>19</v>
      </c>
      <c r="D78" s="24" t="s">
        <v>50</v>
      </c>
      <c r="E78" s="24" t="s">
        <v>21</v>
      </c>
      <c r="F78" s="24" t="s">
        <v>44</v>
      </c>
      <c r="G78" s="24" t="s">
        <v>62</v>
      </c>
      <c r="H78" s="16">
        <v>641675</v>
      </c>
      <c r="I78" s="16">
        <v>638770</v>
      </c>
      <c r="J78" s="16">
        <v>800000</v>
      </c>
      <c r="K78" s="37">
        <v>567556</v>
      </c>
      <c r="L78" s="8">
        <v>800000</v>
      </c>
      <c r="M78" s="8">
        <v>800000</v>
      </c>
      <c r="N78" s="67"/>
    </row>
    <row r="79" spans="1:14" ht="7.5" customHeight="1">
      <c r="A79" s="23"/>
      <c r="B79" s="23"/>
      <c r="C79" s="23"/>
      <c r="D79" s="23"/>
      <c r="E79" s="23"/>
      <c r="F79" s="23"/>
      <c r="G79" s="23"/>
      <c r="H79" s="23"/>
      <c r="I79" s="23"/>
      <c r="J79" s="2"/>
      <c r="K79" s="2"/>
      <c r="L79" s="2"/>
      <c r="M79" s="2"/>
    </row>
    <row r="80" spans="1:14" ht="13.5" customHeight="1">
      <c r="A80" s="23"/>
      <c r="B80" s="23" t="s">
        <v>108</v>
      </c>
      <c r="C80" s="23"/>
      <c r="D80" s="23"/>
      <c r="E80" s="23"/>
      <c r="F80" s="23"/>
      <c r="G80" s="23"/>
      <c r="H80" s="2"/>
      <c r="I80" s="2"/>
      <c r="J80" s="2" t="s">
        <v>109</v>
      </c>
      <c r="K80" s="38"/>
      <c r="L80" s="2"/>
      <c r="M80" s="2"/>
    </row>
    <row r="81" spans="1:13" ht="6" customHeight="1">
      <c r="A81" s="23"/>
      <c r="B81" s="23"/>
      <c r="C81" s="23"/>
      <c r="D81" s="23"/>
      <c r="E81" s="23"/>
      <c r="F81" s="23"/>
      <c r="G81" s="23"/>
      <c r="H81" s="2"/>
      <c r="I81" s="2"/>
      <c r="J81" s="2"/>
      <c r="K81" s="2"/>
      <c r="L81" s="2"/>
      <c r="M81" s="2"/>
    </row>
    <row r="82" spans="1:13" ht="13.5" customHeight="1">
      <c r="A82" s="28"/>
      <c r="B82" s="28"/>
      <c r="C82" s="28"/>
      <c r="D82" s="28"/>
      <c r="E82" s="28"/>
      <c r="F82" s="28"/>
      <c r="G82" s="28"/>
    </row>
    <row r="83" spans="1:13">
      <c r="A83" s="28"/>
      <c r="B83" s="28"/>
      <c r="C83" s="28"/>
      <c r="D83" s="28"/>
      <c r="E83" s="28"/>
      <c r="F83" s="28"/>
      <c r="G83" s="28"/>
    </row>
  </sheetData>
  <mergeCells count="80">
    <mergeCell ref="A45:A47"/>
    <mergeCell ref="B45:B47"/>
    <mergeCell ref="A51:A53"/>
    <mergeCell ref="B51:B53"/>
    <mergeCell ref="A57:A59"/>
    <mergeCell ref="B57:B59"/>
    <mergeCell ref="A54:A56"/>
    <mergeCell ref="B54:B56"/>
    <mergeCell ref="B73:B75"/>
    <mergeCell ref="A66:A69"/>
    <mergeCell ref="B66:B69"/>
    <mergeCell ref="A76:A78"/>
    <mergeCell ref="B76:B78"/>
    <mergeCell ref="A60:A62"/>
    <mergeCell ref="N27:N29"/>
    <mergeCell ref="A48:A50"/>
    <mergeCell ref="B48:B50"/>
    <mergeCell ref="N48:N50"/>
    <mergeCell ref="N73:N75"/>
    <mergeCell ref="N66:N69"/>
    <mergeCell ref="A70:A72"/>
    <mergeCell ref="B70:B72"/>
    <mergeCell ref="N70:N72"/>
    <mergeCell ref="N45:N47"/>
    <mergeCell ref="A63:A65"/>
    <mergeCell ref="B63:B65"/>
    <mergeCell ref="N63:N65"/>
    <mergeCell ref="A27:A29"/>
    <mergeCell ref="B27:B29"/>
    <mergeCell ref="A73:A75"/>
    <mergeCell ref="H16:I17"/>
    <mergeCell ref="N15:N18"/>
    <mergeCell ref="G16:G18"/>
    <mergeCell ref="J16:K16"/>
    <mergeCell ref="J17:J18"/>
    <mergeCell ref="H15:K15"/>
    <mergeCell ref="L15:M17"/>
    <mergeCell ref="L2:N2"/>
    <mergeCell ref="A4:N4"/>
    <mergeCell ref="A5:N5"/>
    <mergeCell ref="A6:N6"/>
    <mergeCell ref="A7:N7"/>
    <mergeCell ref="A8:N8"/>
    <mergeCell ref="A9:N9"/>
    <mergeCell ref="A10:N10"/>
    <mergeCell ref="A11:N11"/>
    <mergeCell ref="A12:N12"/>
    <mergeCell ref="D16:D18"/>
    <mergeCell ref="E16:E18"/>
    <mergeCell ref="F16:F18"/>
    <mergeCell ref="A15:A18"/>
    <mergeCell ref="B15:B18"/>
    <mergeCell ref="C15:C18"/>
    <mergeCell ref="D15:G15"/>
    <mergeCell ref="A19:A22"/>
    <mergeCell ref="N19:N22"/>
    <mergeCell ref="B19:B22"/>
    <mergeCell ref="N23:N26"/>
    <mergeCell ref="B23:B26"/>
    <mergeCell ref="A23:A26"/>
    <mergeCell ref="A42:A44"/>
    <mergeCell ref="B42:B44"/>
    <mergeCell ref="N42:N44"/>
    <mergeCell ref="A30:A32"/>
    <mergeCell ref="B30:B32"/>
    <mergeCell ref="A39:A41"/>
    <mergeCell ref="A36:A38"/>
    <mergeCell ref="A33:A35"/>
    <mergeCell ref="N76:N78"/>
    <mergeCell ref="N51:N53"/>
    <mergeCell ref="N54:N56"/>
    <mergeCell ref="B33:B35"/>
    <mergeCell ref="N33:N35"/>
    <mergeCell ref="B36:B38"/>
    <mergeCell ref="N36:N38"/>
    <mergeCell ref="B39:B41"/>
    <mergeCell ref="N39:N41"/>
    <mergeCell ref="B60:B62"/>
    <mergeCell ref="N57:N59"/>
    <mergeCell ref="N60:N62"/>
  </mergeCells>
  <printOptions horizontalCentered="1"/>
  <pageMargins left="0.19685039370078741" right="0.19685039370078741" top="0.55118110236220474" bottom="0" header="0.31496062992125984" footer="0.31496062992125984"/>
  <pageSetup paperSize="9" scale="65" orientation="landscape" r:id="rId1"/>
  <rowBreaks count="2" manualBreakCount="2">
    <brk id="29" max="13" man="1"/>
    <brk id="7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прил7</vt:lpstr>
      <vt:lpstr>прил7!Область_печати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2020-02-17T05:15:19Z</dcterms:modified>
</cp:coreProperties>
</file>