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externalReferences>
    <externalReference r:id="rId2"/>
    <externalReference r:id="rId3"/>
  </externalReferences>
  <definedNames>
    <definedName name="_xlnm.Print_Area" localSheetId="0">Прил.7!$A$1:$P$71</definedName>
  </definedNames>
  <calcPr calcId="125725"/>
</workbook>
</file>

<file path=xl/calcChain.xml><?xml version="1.0" encoding="utf-8"?>
<calcChain xmlns="http://schemas.openxmlformats.org/spreadsheetml/2006/main">
  <c r="J57" i="11"/>
  <c r="I57"/>
  <c r="J60"/>
  <c r="J58" s="1"/>
  <c r="I60"/>
  <c r="I58"/>
  <c r="J52"/>
  <c r="I52"/>
  <c r="I54"/>
  <c r="J45"/>
  <c r="J43" s="1"/>
  <c r="I45"/>
  <c r="I43" s="1"/>
  <c r="J42"/>
  <c r="J40" s="1"/>
  <c r="I42"/>
  <c r="I40" s="1"/>
  <c r="J36"/>
  <c r="I36"/>
  <c r="J32"/>
  <c r="J30" s="1"/>
  <c r="I32"/>
  <c r="I30" s="1"/>
  <c r="J33"/>
  <c r="I33"/>
  <c r="J21"/>
  <c r="I21"/>
  <c r="J15"/>
  <c r="J13" s="1"/>
  <c r="I15"/>
  <c r="I13" s="1"/>
  <c r="J18"/>
  <c r="J20"/>
  <c r="I20"/>
  <c r="I18"/>
  <c r="J55" l="1"/>
  <c r="J12" s="1"/>
  <c r="J10" s="1"/>
  <c r="I55"/>
  <c r="I12" s="1"/>
  <c r="I10" s="1"/>
  <c r="L32" l="1"/>
  <c r="M32"/>
  <c r="K32"/>
  <c r="K30" s="1"/>
  <c r="K12" s="1"/>
  <c r="K10" s="1"/>
  <c r="L30"/>
  <c r="L12" s="1"/>
  <c r="L10" s="1"/>
  <c r="M30"/>
  <c r="M12" s="1"/>
  <c r="M10" s="1"/>
  <c r="L21"/>
  <c r="M21"/>
  <c r="N21"/>
  <c r="O21"/>
  <c r="K21"/>
  <c r="L18"/>
  <c r="M18"/>
  <c r="K18"/>
  <c r="L13"/>
  <c r="M13"/>
  <c r="O60"/>
  <c r="N60"/>
  <c r="N58" s="1"/>
  <c r="N57" s="1"/>
  <c r="N55" s="1"/>
  <c r="O58"/>
  <c r="O57" s="1"/>
  <c r="O55" s="1"/>
  <c r="O54"/>
  <c r="N54"/>
  <c r="O52"/>
  <c r="N52"/>
  <c r="O45"/>
  <c r="N45"/>
  <c r="O43"/>
  <c r="N43"/>
  <c r="O42"/>
  <c r="O40" s="1"/>
  <c r="N42"/>
  <c r="N40" s="1"/>
  <c r="O38"/>
  <c r="O36" s="1"/>
  <c r="N38"/>
  <c r="N36" s="1"/>
  <c r="O35"/>
  <c r="O33" s="1"/>
  <c r="O32" s="1"/>
  <c r="O30" s="1"/>
  <c r="N35"/>
  <c r="N33" s="1"/>
  <c r="O20"/>
  <c r="O18" s="1"/>
  <c r="N20"/>
  <c r="N18" s="1"/>
  <c r="N32" l="1"/>
  <c r="N30" s="1"/>
  <c r="O15"/>
  <c r="O13" s="1"/>
  <c r="O12" s="1"/>
  <c r="O10" s="1"/>
  <c r="N15"/>
  <c r="N13" s="1"/>
  <c r="N12" s="1"/>
  <c r="N10" s="1"/>
  <c r="L55" l="1"/>
  <c r="M55"/>
  <c r="L57"/>
  <c r="M57"/>
  <c r="K55"/>
  <c r="K57"/>
  <c r="K58"/>
  <c r="M52"/>
  <c r="L52"/>
  <c r="K52"/>
  <c r="M43"/>
  <c r="K43"/>
  <c r="L40"/>
  <c r="M40"/>
  <c r="K40"/>
  <c r="L36"/>
  <c r="M36"/>
  <c r="K36"/>
  <c r="L33"/>
  <c r="M33"/>
  <c r="K33"/>
  <c r="K13"/>
  <c r="L15"/>
  <c r="M15"/>
  <c r="K15"/>
</calcChain>
</file>

<file path=xl/sharedStrings.xml><?xml version="1.0" encoding="utf-8"?>
<sst xmlns="http://schemas.openxmlformats.org/spreadsheetml/2006/main" count="218" uniqueCount="83">
  <si>
    <t>в том числе по ГРБС:</t>
  </si>
  <si>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</si>
  <si>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</si>
  <si>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</si>
  <si>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</si>
  <si>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</si>
  <si>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</si>
  <si>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</si>
  <si>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</si>
  <si>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</si>
  <si>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</si>
  <si>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</si>
  <si>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</si>
  <si>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</si>
  <si>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факт</t>
  </si>
  <si>
    <t>план</t>
  </si>
  <si>
    <t>Примечания</t>
  </si>
  <si>
    <t>рублей</t>
  </si>
  <si>
    <t>Обращение с отходами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</si>
  <si>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</si>
  <si>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</si>
  <si>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</si>
  <si>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</si>
  <si>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>01 13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</si>
  <si>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</si>
  <si>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</si>
  <si>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</si>
  <si>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>мероприятие 6
подпрограммы 2</t>
  </si>
  <si>
    <t>Плановый период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</si>
  <si>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</si>
  <si>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</si>
  <si>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мероприятие 2
подпрограммы 3</t>
  </si>
  <si>
    <r>
      <t xml:space="preserve">всего расходные обязательства </t>
    </r>
    <r>
      <rPr>
        <sz val="11"/>
        <color rgb="FFFF0000"/>
        <rFont val="Times New Roman"/>
        <family val="1"/>
        <charset val="204"/>
      </rPr>
      <t>по  мероприятию подпрограммы</t>
    </r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</si>
  <si>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</si>
  <si>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</si>
  <si>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r>
      <t>всего расходные обязательства</t>
    </r>
    <r>
      <rPr>
        <b/>
        <sz val="11"/>
        <color rgb="FFFF0000"/>
        <rFont val="Times New Roman"/>
        <family val="1"/>
        <charset val="204"/>
      </rPr>
      <t xml:space="preserve"> </t>
    </r>
  </si>
  <si>
    <t>0600000000</t>
  </si>
  <si>
    <t>0620000000</t>
  </si>
  <si>
    <t>0620000010</t>
  </si>
  <si>
    <t>0620000020</t>
  </si>
  <si>
    <t>0610000000</t>
  </si>
  <si>
    <t>0610000010</t>
  </si>
  <si>
    <t>0610000030</t>
  </si>
  <si>
    <t>0620075180</t>
  </si>
  <si>
    <t>06200S5550</t>
  </si>
  <si>
    <t>0630000000</t>
  </si>
  <si>
    <t>мероприятие 7
подпрограммы 2</t>
  </si>
  <si>
    <t>Выполнение отдельных государственных полномочий по организации проведения мероприятий по отлову и  содержанию безнадзорных  животных</t>
  </si>
  <si>
    <t>мероприятие 4
подпрограммы 1</t>
  </si>
  <si>
    <t xml:space="preserve">        Сбор и транспортировка отходов с площадки временного накопления твердых коммунальных отходов ЗАТО Железногорск</t>
  </si>
  <si>
    <t>0610000110</t>
  </si>
  <si>
    <t xml:space="preserve">Приложение № 7
к Порядку принятия решений о разработке, формировании и реализации муниципальных программ ЗАТО Железногорск </t>
  </si>
  <si>
    <t>0630000010</t>
  </si>
  <si>
    <t xml:space="preserve">                                       </t>
  </si>
  <si>
    <t>0407</t>
  </si>
  <si>
    <t>05 03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</si>
  <si>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</si>
  <si>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</si>
  <si>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</si>
  <si>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</si>
  <si>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</si>
  <si>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</si>
  <si>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</si>
  <si>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 xml:space="preserve">Расходы  на организацию и проведение акарицидных обработок мест массового отдыха населения </t>
  </si>
  <si>
    <t>0620000040</t>
  </si>
  <si>
    <t>Расходы по годам, рублей</t>
  </si>
  <si>
    <t>Исп. Шахина</t>
  </si>
  <si>
    <t>Ликвидация несанкционированных свалок на территории ЗАТО Железногорск</t>
  </si>
  <si>
    <t>Расходы, связанные с применением регулируемых тарифов на услуги МП "ЖКХ"</t>
  </si>
  <si>
    <t>0610000050</t>
  </si>
  <si>
    <t>Предоставление грантов в форме субсидий на конкурсной основе некоммерческим организациям (товариществам собственников недвижимости, к которым относятся садоводческие или огороднические некоммерческие товарищества), на реализацию проектов, направленных на сохранение и восстановление природной среды, рациональное использование и воспроизводство природных ресурсов, предотвращение негативного воздействия хозяйственной и иной деятельности на окружающую среду.</t>
  </si>
  <si>
    <t>Разработка мероприятий комплексного водопонижения, в том числе гидрогеологические изыскания в районе земельных участков, прилегающих к территории садоводческих товариществ №№ 8, 40 ЗАТО Железногорск</t>
  </si>
  <si>
    <t>0620000050</t>
  </si>
  <si>
    <t>мероприятие4
подпрограммы 2</t>
  </si>
  <si>
    <t>отчетный период
январь -декабрь</t>
  </si>
  <si>
    <t>мероприятие 5
подпрограммы 2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</si>
  <si>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</si>
  <si>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</si>
  <si>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>01</t>
  </si>
  <si>
    <t>240</t>
  </si>
  <si>
    <t>630</t>
  </si>
  <si>
    <t>610</t>
  </si>
  <si>
    <t>Руководитель УГХ                                                                                     А.Ф. Тельманова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</si>
</sst>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2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"/>
      <family val="1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16"/>
      <name val="Times New Roman"/>
      <family val="1"/>
      <charset val="204"/>
    </font>
    <font>
      <sz val="11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4" fontId="11" fillId="5" borderId="15">
      <alignment horizontal="right" vertical="top" shrinkToFit="1"/>
    </xf>
    <xf numFmtId="4" fontId="12" fillId="5" borderId="15">
      <alignment horizontal="right" vertical="top" shrinkToFit="1"/>
    </xf>
    <xf numFmtId="4" fontId="11" fillId="0" borderId="15">
      <alignment horizontal="right" vertical="top" shrinkToFit="1"/>
    </xf>
    <xf numFmtId="49" fontId="13" fillId="0" borderId="15">
      <alignment horizontal="center" vertical="top" shrinkToFit="1"/>
    </xf>
    <xf numFmtId="4" fontId="18" fillId="5" borderId="15">
      <alignment horizontal="right" vertical="top" shrinkToFit="1"/>
    </xf>
    <xf numFmtId="1" fontId="13" fillId="0" borderId="15">
      <alignment horizontal="center" vertical="top" shrinkToFit="1"/>
    </xf>
    <xf numFmtId="49" fontId="13" fillId="0" borderId="15">
      <alignment horizontal="left" vertical="top" wrapText="1"/>
    </xf>
    <xf numFmtId="0" fontId="18" fillId="0" borderId="15">
      <alignment vertical="top" wrapText="1"/>
    </xf>
  </cellStyleXfs>
  <cellXfs count="2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2" borderId="0" xfId="0" applyFont="1" applyFill="1"/>
    <xf numFmtId="0" fontId="1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3" fillId="0" borderId="0" xfId="0" applyFont="1" applyBorder="1"/>
    <xf numFmtId="4" fontId="1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vertical="top" wrapText="1"/>
    </xf>
    <xf numFmtId="2" fontId="4" fillId="4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1" fillId="4" borderId="1" xfId="0" applyNumberFormat="1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4" fillId="0" borderId="15" xfId="1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center" vertical="center"/>
    </xf>
    <xf numFmtId="0" fontId="15" fillId="0" borderId="0" xfId="0" applyFont="1"/>
    <xf numFmtId="4" fontId="15" fillId="4" borderId="1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5" fillId="0" borderId="9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" fillId="0" borderId="1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5" fillId="0" borderId="14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top" wrapText="1"/>
    </xf>
    <xf numFmtId="4" fontId="18" fillId="4" borderId="15" xfId="2" applyNumberFormat="1" applyFont="1" applyFill="1" applyProtection="1">
      <alignment horizontal="right" vertical="top" shrinkToFit="1"/>
    </xf>
    <xf numFmtId="0" fontId="1" fillId="0" borderId="0" xfId="0" applyFont="1" applyAlignment="1">
      <alignment horizontal="justify"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4" fillId="4" borderId="7" xfId="0" applyFont="1" applyFill="1" applyBorder="1" applyAlignment="1">
      <alignment vertical="top" wrapText="1"/>
    </xf>
    <xf numFmtId="4" fontId="14" fillId="0" borderId="15" xfId="1" applyNumberFormat="1" applyFont="1" applyFill="1" applyAlignment="1" applyProtection="1">
      <alignment horizontal="center" vertical="center" shrinkToFit="1"/>
    </xf>
    <xf numFmtId="4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4" fontId="14" fillId="0" borderId="15" xfId="5" applyFont="1" applyFill="1" applyAlignment="1" applyProtection="1">
      <alignment horizontal="center" vertical="center" shrinkToFit="1"/>
    </xf>
    <xf numFmtId="0" fontId="1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49" fontId="9" fillId="4" borderId="0" xfId="0" applyNumberFormat="1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49" fontId="9" fillId="4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4" fontId="1" fillId="4" borderId="13" xfId="0" applyNumberFormat="1" applyFont="1" applyFill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" fontId="1" fillId="3" borderId="13" xfId="0" applyNumberFormat="1" applyFont="1" applyFill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20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4" fontId="21" fillId="0" borderId="15" xfId="5" applyFont="1" applyFill="1" applyAlignment="1" applyProtection="1">
      <alignment horizontal="center" vertical="center" shrinkToFit="1"/>
    </xf>
    <xf numFmtId="4" fontId="22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 wrapText="1"/>
    </xf>
    <xf numFmtId="4" fontId="5" fillId="0" borderId="20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0" borderId="18" xfId="0" applyNumberFormat="1" applyFont="1" applyBorder="1" applyAlignment="1" applyProtection="1">
      <alignment horizontal="center" vertical="center" wrapText="1"/>
    </xf>
    <xf numFmtId="4" fontId="21" fillId="4" borderId="15" xfId="5" applyFont="1" applyFill="1" applyAlignment="1" applyProtection="1">
      <alignment horizontal="center" vertical="center" shrinkToFit="1"/>
    </xf>
    <xf numFmtId="4" fontId="5" fillId="0" borderId="19" xfId="0" applyNumberFormat="1" applyFont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4" fontId="5" fillId="0" borderId="21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18" fillId="4" borderId="22" xfId="2" applyNumberFormat="1" applyFont="1" applyFill="1" applyBorder="1" applyProtection="1">
      <alignment horizontal="right" vertical="top" shrinkToFit="1"/>
    </xf>
    <xf numFmtId="2" fontId="4" fillId="4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14" fillId="0" borderId="1" xfId="1" applyNumberFormat="1" applyFont="1" applyFill="1" applyBorder="1" applyAlignment="1" applyProtection="1">
      <alignment horizontal="center" vertical="center" shrinkToFit="1"/>
    </xf>
    <xf numFmtId="4" fontId="23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4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21" fillId="0" borderId="15" xfId="4" applyNumberFormat="1" applyFont="1" applyAlignment="1" applyProtection="1">
      <alignment horizontal="center" vertical="center" shrinkToFit="1"/>
    </xf>
    <xf numFmtId="49" fontId="5" fillId="4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49" fontId="21" fillId="0" borderId="15" xfId="4" applyNumberFormat="1" applyFont="1" applyProtection="1">
      <alignment horizontal="center" vertical="top" shrinkToFit="1"/>
    </xf>
    <xf numFmtId="49" fontId="22" fillId="4" borderId="1" xfId="0" applyNumberFormat="1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vertical="top" wrapText="1"/>
    </xf>
    <xf numFmtId="1" fontId="22" fillId="0" borderId="15" xfId="6" applyNumberFormat="1" applyFont="1" applyAlignment="1" applyProtection="1">
      <alignment horizontal="center" vertical="center" shrinkToFit="1"/>
    </xf>
    <xf numFmtId="1" fontId="21" fillId="0" borderId="15" xfId="6" applyNumberFormat="1" applyFont="1" applyAlignment="1" applyProtection="1">
      <alignment horizontal="center" vertical="center" shrinkToFit="1"/>
    </xf>
    <xf numFmtId="49" fontId="22" fillId="4" borderId="1" xfId="0" applyNumberFormat="1" applyFont="1" applyFill="1" applyBorder="1" applyAlignment="1">
      <alignment horizontal="center" vertical="center"/>
    </xf>
    <xf numFmtId="49" fontId="21" fillId="4" borderId="15" xfId="4" applyNumberFormat="1" applyFont="1" applyFill="1" applyAlignment="1" applyProtection="1">
      <alignment horizontal="center" vertical="center" shrinkToFit="1"/>
    </xf>
    <xf numFmtId="4" fontId="22" fillId="4" borderId="1" xfId="0" applyNumberFormat="1" applyFont="1" applyFill="1" applyBorder="1" applyAlignment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21" fillId="0" borderId="15" xfId="4" applyNumberFormat="1" applyFont="1" applyFill="1" applyAlignment="1" applyProtection="1">
      <alignment horizontal="center" vertical="center" shrinkToFi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21" fillId="0" borderId="15" xfId="4" applyNumberFormat="1" applyFont="1" applyFill="1" applyProtection="1">
      <alignment horizontal="center" vertical="top" shrinkToFit="1"/>
    </xf>
    <xf numFmtId="49" fontId="5" fillId="4" borderId="15" xfId="4" applyNumberFormat="1" applyFont="1" applyFill="1" applyAlignment="1" applyProtection="1">
      <alignment horizontal="center" vertical="center" shrinkToFit="1"/>
    </xf>
    <xf numFmtId="4" fontId="5" fillId="4" borderId="18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9" fontId="21" fillId="4" borderId="15" xfId="4" applyNumberFormat="1" applyFont="1" applyFill="1" applyProtection="1">
      <alignment horizontal="center" vertical="top" shrinkToFit="1"/>
    </xf>
    <xf numFmtId="0" fontId="7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2" fillId="4" borderId="5" xfId="0" applyNumberFormat="1" applyFont="1" applyFill="1" applyBorder="1" applyAlignment="1">
      <alignment horizontal="center"/>
    </xf>
    <xf numFmtId="4" fontId="19" fillId="4" borderId="13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5;&#1056;&#1054;&#1043;&#1056;&#1040;&#1052;&#1052;&#1053;&#1067;&#1049;%20&#1052;&#1045;&#1058;&#1054;&#1044;%20&#1060;&#1054;&#1056;&#1052;&#1048;&#1056;&#1054;&#1042;&#1040;&#1053;&#1048;&#1071;%20&#1041;&#1070;&#1044;&#1046;&#1045;&#1058;&#1040;/&#1055;&#1086;%20&#1047;&#1040;&#1058;&#1054;/&#1054;&#1062;&#1045;&#1053;&#1050;&#1040;%202019/&#1086;&#1090;&#1095;&#1077;&#1090;&#1099;/&#1086;&#1093;&#1088;&#1072;&#1085;&#1072;%20&#1089;&#1088;&#1077;&#1076;&#1099;/&#1054;&#1093;&#1088;&#1072;&#1085;&#1072;%20&#1089;&#1088;&#1077;&#1076;&#1099;%20&#1075;&#1086;&#1076;%20&#1086;&#1090;&#1095;&#1077;&#1090;%20&#1055;&#1088;&#1080;&#1083;%207%20-1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3;&#1072;&#1085;%20&#1085;&#1072;%202020%20&#1080;%2020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7"/>
    </sheetNames>
    <sheetDataSet>
      <sheetData sheetId="0">
        <row r="14">
          <cell r="I14">
            <v>12027903</v>
          </cell>
        </row>
        <row r="16">
          <cell r="K16">
            <v>10159560.68</v>
          </cell>
        </row>
        <row r="25">
          <cell r="K25">
            <v>900000</v>
          </cell>
        </row>
        <row r="27">
          <cell r="K27">
            <v>900000</v>
          </cell>
        </row>
        <row r="34">
          <cell r="K34">
            <v>4050924.45</v>
          </cell>
          <cell r="M34">
            <v>3933745.6500000004</v>
          </cell>
        </row>
        <row r="47">
          <cell r="K47">
            <v>1328524.45</v>
          </cell>
          <cell r="M47">
            <v>1328524.45</v>
          </cell>
        </row>
        <row r="48">
          <cell r="M48">
            <v>222221.2</v>
          </cell>
        </row>
        <row r="50">
          <cell r="K50">
            <v>222400</v>
          </cell>
        </row>
        <row r="54">
          <cell r="K54">
            <v>10178363</v>
          </cell>
        </row>
        <row r="56">
          <cell r="K56">
            <v>10178363</v>
          </cell>
        </row>
        <row r="59">
          <cell r="K59">
            <v>9478363</v>
          </cell>
          <cell r="M59">
            <v>9478363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пись расходов"/>
    </sheetNames>
    <sheetDataSet>
      <sheetData sheetId="0">
        <row r="14">
          <cell r="G14">
            <v>1000000</v>
          </cell>
        </row>
        <row r="24">
          <cell r="G24">
            <v>1500000</v>
          </cell>
        </row>
        <row r="29">
          <cell r="G29">
            <v>0</v>
          </cell>
        </row>
        <row r="37">
          <cell r="G37">
            <v>0</v>
          </cell>
        </row>
        <row r="39">
          <cell r="G39">
            <v>1495600</v>
          </cell>
        </row>
        <row r="44">
          <cell r="G44">
            <v>216600</v>
          </cell>
        </row>
        <row r="50">
          <cell r="G50">
            <v>9514785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75"/>
  <sheetViews>
    <sheetView tabSelected="1" view="pageBreakPreview" zoomScale="90" zoomScaleNormal="100" zoomScaleSheetLayoutView="90" workbookViewId="0">
      <selection activeCell="N58" sqref="N58"/>
    </sheetView>
  </sheetViews>
  <sheetFormatPr defaultColWidth="9.109375" defaultRowHeight="13.8"/>
  <cols>
    <col min="1" max="1" width="16.6640625" style="1" customWidth="1"/>
    <col min="2" max="2" width="31.33203125" style="2" customWidth="1"/>
    <col min="3" max="3" width="23.44140625" style="1" customWidth="1"/>
    <col min="4" max="4" width="16.88671875" style="1" customWidth="1"/>
    <col min="5" max="5" width="6.33203125" style="2" bestFit="1" customWidth="1"/>
    <col min="6" max="6" width="7.5546875" style="2" customWidth="1"/>
    <col min="7" max="7" width="13.5546875" style="2" hidden="1" customWidth="1"/>
    <col min="8" max="8" width="5.5546875" style="2" customWidth="1"/>
    <col min="9" max="9" width="14.6640625" style="2" customWidth="1"/>
    <col min="10" max="10" width="14.5546875" style="2" customWidth="1"/>
    <col min="11" max="11" width="16.5546875" style="2" customWidth="1"/>
    <col min="12" max="12" width="14.88671875" style="2" hidden="1" customWidth="1"/>
    <col min="13" max="13" width="16.88671875" style="38" customWidth="1"/>
    <col min="14" max="14" width="16.109375" style="2" customWidth="1"/>
    <col min="15" max="15" width="15.88671875" style="2" customWidth="1"/>
    <col min="16" max="16" width="12.6640625" style="2" customWidth="1"/>
    <col min="17" max="16384" width="9.109375" style="1"/>
  </cols>
  <sheetData>
    <row r="1" spans="1:16" ht="15" customHeight="1">
      <c r="I1" s="31"/>
      <c r="M1" s="186"/>
      <c r="N1" s="186"/>
      <c r="O1" s="186"/>
      <c r="P1" s="186"/>
    </row>
    <row r="2" spans="1:16" ht="15" customHeight="1">
      <c r="I2" s="31"/>
      <c r="M2" s="197" t="s">
        <v>51</v>
      </c>
      <c r="N2" s="197"/>
      <c r="O2" s="52"/>
      <c r="P2" s="52"/>
    </row>
    <row r="3" spans="1:16" ht="15" customHeight="1">
      <c r="I3" s="31"/>
      <c r="M3" s="52"/>
      <c r="N3" s="52"/>
      <c r="O3" s="52"/>
      <c r="P3" s="52"/>
    </row>
    <row r="4" spans="1:16" ht="50.4" customHeight="1">
      <c r="A4" s="198" t="s">
        <v>33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1:16" s="11" customFormat="1" ht="15.6" hidden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37"/>
      <c r="N5" s="10"/>
      <c r="O5" s="10"/>
      <c r="P5" s="12" t="s">
        <v>17</v>
      </c>
    </row>
    <row r="6" spans="1:16" ht="15.6">
      <c r="A6" s="194" t="s">
        <v>5</v>
      </c>
      <c r="B6" s="194" t="s">
        <v>4</v>
      </c>
      <c r="C6" s="200" t="s">
        <v>62</v>
      </c>
      <c r="D6" s="201" t="s">
        <v>56</v>
      </c>
      <c r="E6" s="202"/>
      <c r="F6" s="202"/>
      <c r="G6" s="202"/>
      <c r="H6" s="203"/>
      <c r="I6" s="187" t="s">
        <v>65</v>
      </c>
      <c r="J6" s="188"/>
      <c r="K6" s="188"/>
      <c r="L6" s="188"/>
      <c r="M6" s="188"/>
      <c r="N6" s="188"/>
      <c r="O6" s="189"/>
      <c r="P6" s="166" t="s">
        <v>16</v>
      </c>
    </row>
    <row r="7" spans="1:16" ht="18" customHeight="1">
      <c r="A7" s="194"/>
      <c r="B7" s="194"/>
      <c r="C7" s="200"/>
      <c r="D7" s="204"/>
      <c r="E7" s="205"/>
      <c r="F7" s="205"/>
      <c r="G7" s="205"/>
      <c r="H7" s="206"/>
      <c r="I7" s="190">
        <v>2018</v>
      </c>
      <c r="J7" s="191"/>
      <c r="K7" s="188">
        <v>2019</v>
      </c>
      <c r="L7" s="188"/>
      <c r="M7" s="189"/>
      <c r="N7" s="190" t="s">
        <v>28</v>
      </c>
      <c r="O7" s="191"/>
      <c r="P7" s="167"/>
    </row>
    <row r="8" spans="1:16" ht="34.5" customHeight="1">
      <c r="A8" s="194"/>
      <c r="B8" s="194"/>
      <c r="C8" s="200"/>
      <c r="D8" s="207"/>
      <c r="E8" s="208"/>
      <c r="F8" s="208"/>
      <c r="G8" s="208"/>
      <c r="H8" s="209"/>
      <c r="I8" s="192"/>
      <c r="J8" s="193"/>
      <c r="K8" s="195" t="s">
        <v>30</v>
      </c>
      <c r="L8" s="194" t="s">
        <v>74</v>
      </c>
      <c r="M8" s="194"/>
      <c r="N8" s="192"/>
      <c r="O8" s="193"/>
      <c r="P8" s="167"/>
    </row>
    <row r="9" spans="1:16" ht="22.5" customHeight="1">
      <c r="A9" s="194"/>
      <c r="B9" s="199"/>
      <c r="C9" s="200"/>
      <c r="D9" s="65" t="s">
        <v>57</v>
      </c>
      <c r="E9" s="65" t="s">
        <v>60</v>
      </c>
      <c r="F9" s="65" t="s">
        <v>59</v>
      </c>
      <c r="G9" s="65" t="s">
        <v>57</v>
      </c>
      <c r="H9" s="66" t="s">
        <v>58</v>
      </c>
      <c r="I9" s="118" t="s">
        <v>15</v>
      </c>
      <c r="J9" s="118" t="s">
        <v>14</v>
      </c>
      <c r="K9" s="196"/>
      <c r="L9" s="118"/>
      <c r="M9" s="119" t="s">
        <v>14</v>
      </c>
      <c r="N9" s="118">
        <v>2020</v>
      </c>
      <c r="O9" s="118">
        <v>2021</v>
      </c>
      <c r="P9" s="168"/>
    </row>
    <row r="10" spans="1:16" s="8" customFormat="1" ht="30.75" customHeight="1">
      <c r="A10" s="177" t="s">
        <v>12</v>
      </c>
      <c r="B10" s="179" t="s">
        <v>26</v>
      </c>
      <c r="C10" s="58" t="s">
        <v>34</v>
      </c>
      <c r="D10" s="120" t="s">
        <v>36</v>
      </c>
      <c r="E10" s="121" t="s">
        <v>25</v>
      </c>
      <c r="F10" s="121" t="s">
        <v>25</v>
      </c>
      <c r="G10" s="120" t="s">
        <v>36</v>
      </c>
      <c r="H10" s="121" t="s">
        <v>25</v>
      </c>
      <c r="I10" s="97">
        <f>I12</f>
        <v>24388848.129999999</v>
      </c>
      <c r="J10" s="97">
        <f>J12</f>
        <v>24271669.329999998</v>
      </c>
      <c r="K10" s="98">
        <f>K12</f>
        <v>16814910</v>
      </c>
      <c r="L10" s="98">
        <f t="shared" ref="L10" si="0">L12</f>
        <v>99999.6</v>
      </c>
      <c r="M10" s="98">
        <f>M12</f>
        <v>15804139.970000001</v>
      </c>
      <c r="N10" s="98">
        <f t="shared" ref="N10:O10" si="1">N12</f>
        <v>13726985</v>
      </c>
      <c r="O10" s="98">
        <f t="shared" si="1"/>
        <v>13726985</v>
      </c>
      <c r="P10" s="107"/>
    </row>
    <row r="11" spans="1:16" s="8" customFormat="1" ht="15.6">
      <c r="A11" s="178"/>
      <c r="B11" s="180"/>
      <c r="C11" s="58" t="s">
        <v>61</v>
      </c>
      <c r="D11" s="122"/>
      <c r="E11" s="123"/>
      <c r="F11" s="123"/>
      <c r="G11" s="122"/>
      <c r="H11" s="123"/>
      <c r="I11" s="90"/>
      <c r="J11" s="90"/>
      <c r="K11" s="90"/>
      <c r="L11" s="104"/>
      <c r="M11" s="90"/>
      <c r="N11" s="87"/>
      <c r="O11" s="87"/>
      <c r="P11" s="108"/>
    </row>
    <row r="12" spans="1:16" s="8" customFormat="1" ht="30.75" customHeight="1">
      <c r="A12" s="178"/>
      <c r="B12" s="180"/>
      <c r="C12" s="58" t="s">
        <v>13</v>
      </c>
      <c r="D12" s="120" t="s">
        <v>36</v>
      </c>
      <c r="E12" s="121" t="s">
        <v>19</v>
      </c>
      <c r="F12" s="121" t="s">
        <v>25</v>
      </c>
      <c r="G12" s="120" t="s">
        <v>37</v>
      </c>
      <c r="H12" s="121" t="s">
        <v>25</v>
      </c>
      <c r="I12" s="97">
        <f>I13+I30+I55</f>
        <v>24388848.129999999</v>
      </c>
      <c r="J12" s="97">
        <f>J13+J30+J55</f>
        <v>24271669.329999998</v>
      </c>
      <c r="K12" s="99">
        <f>K13+K30+K55</f>
        <v>16814910</v>
      </c>
      <c r="L12" s="99">
        <f t="shared" ref="L12" si="2">L13+L30+L36</f>
        <v>99999.6</v>
      </c>
      <c r="M12" s="99">
        <f>M13+M30+M55</f>
        <v>15804139.970000001</v>
      </c>
      <c r="N12" s="99">
        <f>N13+N30+N55</f>
        <v>13726985</v>
      </c>
      <c r="O12" s="99">
        <f>O13+O30+O55</f>
        <v>13726985</v>
      </c>
      <c r="P12" s="108"/>
    </row>
    <row r="13" spans="1:16" ht="27.6">
      <c r="A13" s="181" t="s">
        <v>1</v>
      </c>
      <c r="B13" s="171" t="s">
        <v>18</v>
      </c>
      <c r="C13" s="16" t="s">
        <v>35</v>
      </c>
      <c r="D13" s="124" t="s">
        <v>40</v>
      </c>
      <c r="E13" s="121" t="s">
        <v>25</v>
      </c>
      <c r="F13" s="121" t="s">
        <v>25</v>
      </c>
      <c r="G13" s="124" t="s">
        <v>40</v>
      </c>
      <c r="H13" s="121" t="s">
        <v>25</v>
      </c>
      <c r="I13" s="100">
        <f>I15</f>
        <v>10159560.68</v>
      </c>
      <c r="J13" s="100">
        <f>J15</f>
        <v>10159560.68</v>
      </c>
      <c r="K13" s="100">
        <f>K15</f>
        <v>2300000</v>
      </c>
      <c r="L13" s="100">
        <f t="shared" ref="L13:O13" si="3">L15</f>
        <v>99999.6</v>
      </c>
      <c r="M13" s="100">
        <f t="shared" si="3"/>
        <v>1437465.6600000001</v>
      </c>
      <c r="N13" s="100">
        <f t="shared" si="3"/>
        <v>1000000</v>
      </c>
      <c r="O13" s="100">
        <f t="shared" si="3"/>
        <v>1000000</v>
      </c>
      <c r="P13" s="108"/>
    </row>
    <row r="14" spans="1:16" ht="15.6">
      <c r="A14" s="181"/>
      <c r="B14" s="171"/>
      <c r="C14" s="16" t="s">
        <v>61</v>
      </c>
      <c r="D14" s="122"/>
      <c r="E14" s="123"/>
      <c r="F14" s="123"/>
      <c r="G14" s="122"/>
      <c r="H14" s="123"/>
      <c r="I14" s="112"/>
      <c r="J14" s="112"/>
      <c r="K14" s="90"/>
      <c r="L14" s="104"/>
      <c r="M14" s="90"/>
      <c r="N14" s="99"/>
      <c r="O14" s="99"/>
      <c r="P14" s="108"/>
    </row>
    <row r="15" spans="1:16" ht="26.25" customHeight="1">
      <c r="A15" s="181"/>
      <c r="B15" s="171"/>
      <c r="C15" s="20" t="s">
        <v>21</v>
      </c>
      <c r="D15" s="124" t="s">
        <v>40</v>
      </c>
      <c r="E15" s="121" t="s">
        <v>19</v>
      </c>
      <c r="F15" s="121" t="s">
        <v>25</v>
      </c>
      <c r="G15" s="124" t="s">
        <v>40</v>
      </c>
      <c r="H15" s="121" t="s">
        <v>25</v>
      </c>
      <c r="I15" s="90">
        <f>[1]Прил.7!$K$16</f>
        <v>10159560.68</v>
      </c>
      <c r="J15" s="90">
        <f>[1]Прил.7!$K$16</f>
        <v>10159560.68</v>
      </c>
      <c r="K15" s="101">
        <f>K20+K23</f>
        <v>2300000</v>
      </c>
      <c r="L15" s="105">
        <f t="shared" ref="L15:M15" si="4">L20+L23</f>
        <v>99999.6</v>
      </c>
      <c r="M15" s="100">
        <f t="shared" si="4"/>
        <v>1437465.6600000001</v>
      </c>
      <c r="N15" s="99">
        <f>N18+N21</f>
        <v>1000000</v>
      </c>
      <c r="O15" s="99">
        <f>O18+O21</f>
        <v>1000000</v>
      </c>
      <c r="P15" s="108"/>
    </row>
    <row r="16" spans="1:16" ht="15.6" hidden="1">
      <c r="A16" s="27"/>
      <c r="B16" s="28"/>
      <c r="C16" s="20"/>
      <c r="D16" s="125"/>
      <c r="E16" s="121"/>
      <c r="F16" s="121"/>
      <c r="G16" s="125"/>
      <c r="H16" s="121"/>
      <c r="I16" s="112"/>
      <c r="J16" s="112"/>
      <c r="K16" s="90"/>
      <c r="L16" s="104"/>
      <c r="M16" s="90"/>
      <c r="N16" s="36"/>
      <c r="O16" s="53"/>
      <c r="P16" s="108"/>
    </row>
    <row r="17" spans="1:16" ht="15.6" hidden="1">
      <c r="A17" s="27"/>
      <c r="B17" s="28"/>
      <c r="C17" s="20"/>
      <c r="D17" s="125"/>
      <c r="E17" s="121"/>
      <c r="F17" s="121"/>
      <c r="G17" s="125"/>
      <c r="H17" s="121"/>
      <c r="I17" s="112"/>
      <c r="J17" s="112"/>
      <c r="K17" s="90"/>
      <c r="L17" s="104"/>
      <c r="M17" s="90"/>
      <c r="N17" s="36"/>
      <c r="O17" s="53"/>
      <c r="P17" s="108"/>
    </row>
    <row r="18" spans="1:16" ht="30" customHeight="1">
      <c r="A18" s="153" t="s">
        <v>6</v>
      </c>
      <c r="B18" s="147" t="s">
        <v>67</v>
      </c>
      <c r="C18" s="3" t="s">
        <v>34</v>
      </c>
      <c r="D18" s="124" t="s">
        <v>42</v>
      </c>
      <c r="E18" s="121" t="s">
        <v>25</v>
      </c>
      <c r="F18" s="121" t="s">
        <v>25</v>
      </c>
      <c r="G18" s="124" t="s">
        <v>41</v>
      </c>
      <c r="H18" s="121" t="s">
        <v>25</v>
      </c>
      <c r="I18" s="113">
        <f>[1]Прил.7!$K$25</f>
        <v>900000</v>
      </c>
      <c r="J18" s="113">
        <f>[1]Прил.7!$K$25</f>
        <v>900000</v>
      </c>
      <c r="K18" s="100">
        <f>K20</f>
        <v>1300000</v>
      </c>
      <c r="L18" s="100">
        <f t="shared" ref="L18:O18" si="5">L20</f>
        <v>99999.6</v>
      </c>
      <c r="M18" s="100">
        <f t="shared" si="5"/>
        <v>1299949.6000000001</v>
      </c>
      <c r="N18" s="100">
        <f t="shared" si="5"/>
        <v>1000000</v>
      </c>
      <c r="O18" s="100">
        <f t="shared" si="5"/>
        <v>1000000</v>
      </c>
      <c r="P18" s="108"/>
    </row>
    <row r="19" spans="1:16" ht="15.6">
      <c r="A19" s="154"/>
      <c r="B19" s="147"/>
      <c r="C19" s="3" t="s">
        <v>61</v>
      </c>
      <c r="D19" s="126"/>
      <c r="E19" s="127"/>
      <c r="F19" s="127"/>
      <c r="G19" s="126"/>
      <c r="H19" s="127"/>
      <c r="I19" s="91"/>
      <c r="J19" s="91"/>
      <c r="K19" s="90"/>
      <c r="L19" s="104"/>
      <c r="M19" s="90"/>
      <c r="N19" s="54"/>
      <c r="O19" s="54"/>
      <c r="P19" s="108"/>
    </row>
    <row r="20" spans="1:16" ht="31.5" customHeight="1">
      <c r="A20" s="154"/>
      <c r="B20" s="147"/>
      <c r="C20" s="13" t="s">
        <v>21</v>
      </c>
      <c r="D20" s="124" t="s">
        <v>42</v>
      </c>
      <c r="E20" s="121" t="s">
        <v>19</v>
      </c>
      <c r="F20" s="121" t="s">
        <v>20</v>
      </c>
      <c r="G20" s="124" t="s">
        <v>41</v>
      </c>
      <c r="H20" s="127">
        <v>240</v>
      </c>
      <c r="I20" s="113">
        <f>[1]Прил.7!$K$27</f>
        <v>900000</v>
      </c>
      <c r="J20" s="113">
        <f>[1]Прил.7!$K$27</f>
        <v>900000</v>
      </c>
      <c r="K20" s="101">
        <v>1300000</v>
      </c>
      <c r="L20" s="105">
        <v>99999.6</v>
      </c>
      <c r="M20" s="100">
        <v>1299949.6000000001</v>
      </c>
      <c r="N20" s="6">
        <f>'[2]Роспись расходов'!$G$14</f>
        <v>1000000</v>
      </c>
      <c r="O20" s="6">
        <f>'[2]Роспись расходов'!$G$14</f>
        <v>1000000</v>
      </c>
      <c r="P20" s="108"/>
    </row>
    <row r="21" spans="1:16" ht="30.75" customHeight="1">
      <c r="A21" s="153" t="s">
        <v>7</v>
      </c>
      <c r="B21" s="147" t="s">
        <v>68</v>
      </c>
      <c r="C21" s="3" t="s">
        <v>34</v>
      </c>
      <c r="D21" s="124" t="s">
        <v>69</v>
      </c>
      <c r="E21" s="128" t="s">
        <v>25</v>
      </c>
      <c r="F21" s="128" t="s">
        <v>25</v>
      </c>
      <c r="G21" s="124" t="s">
        <v>42</v>
      </c>
      <c r="H21" s="121" t="s">
        <v>25</v>
      </c>
      <c r="I21" s="91">
        <f>I23</f>
        <v>0</v>
      </c>
      <c r="J21" s="91">
        <f>J23</f>
        <v>0</v>
      </c>
      <c r="K21" s="100">
        <f>K23</f>
        <v>1000000</v>
      </c>
      <c r="L21" s="100">
        <f t="shared" ref="L21:O21" si="6">L23</f>
        <v>0</v>
      </c>
      <c r="M21" s="100">
        <f t="shared" si="6"/>
        <v>137516.06</v>
      </c>
      <c r="N21" s="100">
        <f t="shared" si="6"/>
        <v>0</v>
      </c>
      <c r="O21" s="100">
        <f t="shared" si="6"/>
        <v>0</v>
      </c>
      <c r="P21" s="109"/>
    </row>
    <row r="22" spans="1:16" ht="15.6">
      <c r="A22" s="154"/>
      <c r="B22" s="147"/>
      <c r="C22" s="3" t="s">
        <v>61</v>
      </c>
      <c r="D22" s="127"/>
      <c r="E22" s="127"/>
      <c r="F22" s="127"/>
      <c r="G22" s="127"/>
      <c r="H22" s="127"/>
      <c r="I22" s="91"/>
      <c r="J22" s="91"/>
      <c r="K22" s="91"/>
      <c r="L22" s="106"/>
      <c r="M22" s="90"/>
      <c r="N22" s="55"/>
      <c r="O22" s="55"/>
      <c r="P22" s="109"/>
    </row>
    <row r="23" spans="1:16" ht="30" customHeight="1">
      <c r="A23" s="154"/>
      <c r="B23" s="147"/>
      <c r="C23" s="13" t="s">
        <v>21</v>
      </c>
      <c r="D23" s="124" t="s">
        <v>69</v>
      </c>
      <c r="E23" s="121" t="s">
        <v>19</v>
      </c>
      <c r="F23" s="121" t="s">
        <v>20</v>
      </c>
      <c r="G23" s="124" t="s">
        <v>42</v>
      </c>
      <c r="H23" s="127">
        <v>810</v>
      </c>
      <c r="I23" s="91">
        <v>0</v>
      </c>
      <c r="J23" s="91">
        <v>0</v>
      </c>
      <c r="K23" s="101">
        <v>1000000</v>
      </c>
      <c r="L23" s="105">
        <v>0</v>
      </c>
      <c r="M23" s="100">
        <v>137516.06</v>
      </c>
      <c r="N23" s="111">
        <v>0</v>
      </c>
      <c r="O23" s="111">
        <v>0</v>
      </c>
      <c r="P23" s="110"/>
    </row>
    <row r="24" spans="1:16" s="35" customFormat="1" ht="0.6" customHeight="1">
      <c r="A24" s="39"/>
      <c r="B24" s="40"/>
      <c r="C24" s="41"/>
      <c r="D24" s="92"/>
      <c r="E24" s="92"/>
      <c r="F24" s="92"/>
      <c r="G24" s="92"/>
      <c r="H24" s="92"/>
      <c r="I24" s="92"/>
      <c r="J24" s="92"/>
      <c r="K24" s="89"/>
      <c r="L24" s="89"/>
      <c r="M24" s="89"/>
      <c r="N24" s="56"/>
      <c r="O24" s="56"/>
      <c r="P24" s="43"/>
    </row>
    <row r="25" spans="1:16" s="35" customFormat="1" ht="15.6" hidden="1">
      <c r="A25" s="44"/>
      <c r="B25" s="45"/>
      <c r="C25" s="41"/>
      <c r="D25" s="92"/>
      <c r="E25" s="92"/>
      <c r="F25" s="92"/>
      <c r="G25" s="92"/>
      <c r="H25" s="92"/>
      <c r="I25" s="92"/>
      <c r="J25" s="92"/>
      <c r="K25" s="89"/>
      <c r="L25" s="89"/>
      <c r="M25" s="89"/>
      <c r="N25" s="56"/>
      <c r="O25" s="56"/>
      <c r="P25" s="43"/>
    </row>
    <row r="26" spans="1:16" s="35" customFormat="1" ht="39.6" hidden="1" customHeight="1">
      <c r="A26" s="46"/>
      <c r="B26" s="47"/>
      <c r="C26" s="41"/>
      <c r="D26" s="92"/>
      <c r="E26" s="92"/>
      <c r="F26" s="92"/>
      <c r="G26" s="92"/>
      <c r="H26" s="92"/>
      <c r="I26" s="92"/>
      <c r="J26" s="92"/>
      <c r="K26" s="89"/>
      <c r="L26" s="89"/>
      <c r="M26" s="89"/>
      <c r="N26" s="56"/>
      <c r="O26" s="56"/>
      <c r="P26" s="43"/>
    </row>
    <row r="27" spans="1:16" s="35" customFormat="1" ht="31.2" hidden="1" customHeight="1">
      <c r="A27" s="153" t="s">
        <v>48</v>
      </c>
      <c r="B27" s="174" t="s">
        <v>49</v>
      </c>
      <c r="C27" s="3" t="s">
        <v>34</v>
      </c>
      <c r="D27" s="129" t="s">
        <v>50</v>
      </c>
      <c r="E27" s="121" t="s">
        <v>25</v>
      </c>
      <c r="F27" s="121" t="s">
        <v>25</v>
      </c>
      <c r="G27" s="129" t="s">
        <v>50</v>
      </c>
      <c r="H27" s="121" t="s">
        <v>25</v>
      </c>
      <c r="I27" s="94"/>
      <c r="J27" s="91"/>
      <c r="K27" s="93">
        <v>400000</v>
      </c>
      <c r="L27" s="93"/>
      <c r="M27" s="91">
        <v>0</v>
      </c>
      <c r="N27" s="5"/>
      <c r="O27" s="5"/>
      <c r="P27" s="42"/>
    </row>
    <row r="28" spans="1:16" s="35" customFormat="1" ht="22.95" hidden="1" customHeight="1">
      <c r="A28" s="154"/>
      <c r="B28" s="175"/>
      <c r="C28" s="3" t="s">
        <v>61</v>
      </c>
      <c r="D28" s="127"/>
      <c r="E28" s="127"/>
      <c r="F28" s="127"/>
      <c r="G28" s="127"/>
      <c r="H28" s="127"/>
      <c r="I28" s="94"/>
      <c r="J28" s="91"/>
      <c r="K28" s="91"/>
      <c r="L28" s="91"/>
      <c r="M28" s="90"/>
      <c r="N28" s="26"/>
      <c r="O28" s="26"/>
      <c r="P28" s="42"/>
    </row>
    <row r="29" spans="1:16" s="35" customFormat="1" ht="28.2" hidden="1" customHeight="1">
      <c r="A29" s="154"/>
      <c r="B29" s="176"/>
      <c r="C29" s="13" t="s">
        <v>21</v>
      </c>
      <c r="D29" s="130" t="s">
        <v>50</v>
      </c>
      <c r="E29" s="121" t="s">
        <v>19</v>
      </c>
      <c r="F29" s="121" t="s">
        <v>20</v>
      </c>
      <c r="G29" s="130" t="s">
        <v>50</v>
      </c>
      <c r="H29" s="127">
        <v>240</v>
      </c>
      <c r="I29" s="94"/>
      <c r="J29" s="91"/>
      <c r="K29" s="93">
        <v>400000</v>
      </c>
      <c r="L29" s="93"/>
      <c r="M29" s="91">
        <v>0</v>
      </c>
      <c r="N29" s="5"/>
      <c r="O29" s="5"/>
      <c r="P29" s="42"/>
    </row>
    <row r="30" spans="1:16" ht="28.5" customHeight="1">
      <c r="A30" s="171" t="s">
        <v>2</v>
      </c>
      <c r="B30" s="169" t="s">
        <v>22</v>
      </c>
      <c r="C30" s="16" t="s">
        <v>34</v>
      </c>
      <c r="D30" s="132" t="s">
        <v>37</v>
      </c>
      <c r="E30" s="121" t="s">
        <v>25</v>
      </c>
      <c r="F30" s="121" t="s">
        <v>25</v>
      </c>
      <c r="G30" s="132" t="s">
        <v>37</v>
      </c>
      <c r="H30" s="121" t="s">
        <v>25</v>
      </c>
      <c r="I30" s="90">
        <f>I32</f>
        <v>4050924.45</v>
      </c>
      <c r="J30" s="90">
        <f>J32</f>
        <v>3933745.6500000004</v>
      </c>
      <c r="K30" s="90">
        <f>K32</f>
        <v>4917809</v>
      </c>
      <c r="L30" s="90">
        <f t="shared" ref="L30:O30" si="7">L32</f>
        <v>0</v>
      </c>
      <c r="M30" s="90">
        <f t="shared" si="7"/>
        <v>4769573.3100000005</v>
      </c>
      <c r="N30" s="90">
        <f t="shared" si="7"/>
        <v>3212200</v>
      </c>
      <c r="O30" s="90">
        <f t="shared" si="7"/>
        <v>3212200</v>
      </c>
      <c r="P30" s="51"/>
    </row>
    <row r="31" spans="1:16" ht="15.6">
      <c r="A31" s="171"/>
      <c r="B31" s="170"/>
      <c r="C31" s="144" t="s">
        <v>61</v>
      </c>
      <c r="D31" s="122"/>
      <c r="E31" s="123"/>
      <c r="F31" s="123"/>
      <c r="G31" s="122"/>
      <c r="H31" s="123"/>
      <c r="I31" s="117"/>
      <c r="J31" s="117"/>
      <c r="K31" s="90"/>
      <c r="L31" s="90"/>
      <c r="M31" s="90"/>
      <c r="N31" s="19"/>
      <c r="O31" s="19"/>
      <c r="P31" s="19"/>
    </row>
    <row r="32" spans="1:16" ht="27" customHeight="1">
      <c r="A32" s="171"/>
      <c r="B32" s="170"/>
      <c r="C32" s="20" t="s">
        <v>21</v>
      </c>
      <c r="D32" s="145" t="s">
        <v>37</v>
      </c>
      <c r="E32" s="121" t="s">
        <v>19</v>
      </c>
      <c r="F32" s="121" t="s">
        <v>25</v>
      </c>
      <c r="G32" s="145" t="s">
        <v>37</v>
      </c>
      <c r="H32" s="121" t="s">
        <v>25</v>
      </c>
      <c r="I32" s="90">
        <f>[1]Прил.7!$K$34</f>
        <v>4050924.45</v>
      </c>
      <c r="J32" s="90">
        <f>[1]Прил.7!$M$34</f>
        <v>3933745.6500000004</v>
      </c>
      <c r="K32" s="90">
        <f>K33+K36+K40+K43+K52</f>
        <v>4917809</v>
      </c>
      <c r="L32" s="90">
        <f t="shared" ref="L32:M32" si="8">L33+L36+L40+L43+L52</f>
        <v>0</v>
      </c>
      <c r="M32" s="90">
        <f t="shared" si="8"/>
        <v>4769573.3100000005</v>
      </c>
      <c r="N32" s="17">
        <f>N33+N36+N40+N43+N52</f>
        <v>3212200</v>
      </c>
      <c r="O32" s="17">
        <f>O33+O36+O40+O43+O52</f>
        <v>3212200</v>
      </c>
      <c r="P32" s="51"/>
    </row>
    <row r="33" spans="1:16" ht="27.6">
      <c r="A33" s="153" t="s">
        <v>8</v>
      </c>
      <c r="B33" s="147" t="s">
        <v>70</v>
      </c>
      <c r="C33" s="3" t="s">
        <v>34</v>
      </c>
      <c r="D33" s="120" t="s">
        <v>38</v>
      </c>
      <c r="E33" s="121" t="s">
        <v>25</v>
      </c>
      <c r="F33" s="121" t="s">
        <v>25</v>
      </c>
      <c r="G33" s="120" t="s">
        <v>38</v>
      </c>
      <c r="H33" s="121" t="s">
        <v>25</v>
      </c>
      <c r="I33" s="90">
        <f>I35</f>
        <v>0</v>
      </c>
      <c r="J33" s="90">
        <f>J35</f>
        <v>0</v>
      </c>
      <c r="K33" s="101">
        <f>K35</f>
        <v>1500000</v>
      </c>
      <c r="L33" s="101">
        <f t="shared" ref="L33:M33" si="9">L35</f>
        <v>0</v>
      </c>
      <c r="M33" s="101">
        <f t="shared" si="9"/>
        <v>1500000</v>
      </c>
      <c r="N33" s="59">
        <f>N35</f>
        <v>1500000</v>
      </c>
      <c r="O33" s="59">
        <f>O35</f>
        <v>1500000</v>
      </c>
      <c r="P33" s="9"/>
    </row>
    <row r="34" spans="1:16" ht="15.6">
      <c r="A34" s="154"/>
      <c r="B34" s="147"/>
      <c r="C34" s="3" t="s">
        <v>61</v>
      </c>
      <c r="D34" s="131"/>
      <c r="E34" s="121"/>
      <c r="F34" s="121"/>
      <c r="G34" s="131"/>
      <c r="H34" s="127"/>
      <c r="I34" s="91"/>
      <c r="J34" s="91"/>
      <c r="K34" s="94"/>
      <c r="L34" s="91"/>
      <c r="M34" s="90"/>
      <c r="N34" s="54"/>
      <c r="O34" s="54"/>
      <c r="P34" s="9"/>
    </row>
    <row r="35" spans="1:16" ht="219" customHeight="1">
      <c r="A35" s="154"/>
      <c r="B35" s="147"/>
      <c r="C35" s="146" t="s">
        <v>21</v>
      </c>
      <c r="D35" s="120" t="s">
        <v>64</v>
      </c>
      <c r="E35" s="121" t="s">
        <v>19</v>
      </c>
      <c r="F35" s="121" t="s">
        <v>23</v>
      </c>
      <c r="G35" s="120" t="s">
        <v>38</v>
      </c>
      <c r="H35" s="120" t="s">
        <v>80</v>
      </c>
      <c r="I35" s="90">
        <v>0</v>
      </c>
      <c r="J35" s="90">
        <v>0</v>
      </c>
      <c r="K35" s="101">
        <v>1500000</v>
      </c>
      <c r="L35" s="101">
        <v>0</v>
      </c>
      <c r="M35" s="101">
        <v>1500000</v>
      </c>
      <c r="N35" s="59">
        <f>'[2]Роспись расходов'!$G$24</f>
        <v>1500000</v>
      </c>
      <c r="O35" s="59">
        <f>'[2]Роспись расходов'!$G$24</f>
        <v>1500000</v>
      </c>
      <c r="P35" s="5"/>
    </row>
    <row r="36" spans="1:16" ht="27.6">
      <c r="A36" s="153" t="s">
        <v>9</v>
      </c>
      <c r="B36" s="147" t="s">
        <v>71</v>
      </c>
      <c r="C36" s="3" t="s">
        <v>34</v>
      </c>
      <c r="D36" s="120" t="s">
        <v>72</v>
      </c>
      <c r="E36" s="121" t="s">
        <v>25</v>
      </c>
      <c r="F36" s="121" t="s">
        <v>25</v>
      </c>
      <c r="G36" s="120" t="s">
        <v>39</v>
      </c>
      <c r="H36" s="121" t="s">
        <v>25</v>
      </c>
      <c r="I36" s="91">
        <f>I38</f>
        <v>0</v>
      </c>
      <c r="J36" s="91">
        <f>J38</f>
        <v>0</v>
      </c>
      <c r="K36" s="101">
        <f>K38</f>
        <v>1480000</v>
      </c>
      <c r="L36" s="101">
        <f t="shared" ref="L36:M36" si="10">L38</f>
        <v>0</v>
      </c>
      <c r="M36" s="101">
        <f t="shared" si="10"/>
        <v>1480000</v>
      </c>
      <c r="N36" s="5">
        <f>N38</f>
        <v>0</v>
      </c>
      <c r="O36" s="5">
        <f>O38</f>
        <v>0</v>
      </c>
      <c r="P36" s="22"/>
    </row>
    <row r="37" spans="1:16" ht="15.6">
      <c r="A37" s="154"/>
      <c r="B37" s="147"/>
      <c r="C37" s="3" t="s">
        <v>61</v>
      </c>
      <c r="D37" s="127"/>
      <c r="E37" s="127"/>
      <c r="F37" s="127"/>
      <c r="G37" s="127"/>
      <c r="H37" s="127"/>
      <c r="I37" s="91"/>
      <c r="J37" s="94"/>
      <c r="K37" s="91"/>
      <c r="L37" s="91"/>
      <c r="M37" s="90"/>
      <c r="N37" s="54"/>
      <c r="O37" s="54"/>
      <c r="P37" s="9"/>
    </row>
    <row r="38" spans="1:16" ht="79.2" customHeight="1">
      <c r="A38" s="154"/>
      <c r="B38" s="147"/>
      <c r="C38" s="13" t="s">
        <v>21</v>
      </c>
      <c r="D38" s="120" t="s">
        <v>72</v>
      </c>
      <c r="E38" s="121" t="s">
        <v>19</v>
      </c>
      <c r="F38" s="121" t="s">
        <v>55</v>
      </c>
      <c r="G38" s="120" t="s">
        <v>39</v>
      </c>
      <c r="H38" s="120" t="s">
        <v>79</v>
      </c>
      <c r="I38" s="91">
        <v>0</v>
      </c>
      <c r="J38" s="91">
        <v>0</v>
      </c>
      <c r="K38" s="101">
        <v>1480000</v>
      </c>
      <c r="L38" s="101"/>
      <c r="M38" s="101">
        <v>1480000</v>
      </c>
      <c r="N38" s="59">
        <f>'[2]Роспись расходов'!$G$29</f>
        <v>0</v>
      </c>
      <c r="O38" s="59">
        <f>'[2]Роспись расходов'!$G$29</f>
        <v>0</v>
      </c>
      <c r="P38" s="5"/>
    </row>
    <row r="39" spans="1:16" ht="29.25" hidden="1" customHeight="1">
      <c r="A39" s="30"/>
      <c r="B39" s="29"/>
      <c r="C39" s="13"/>
      <c r="D39" s="131"/>
      <c r="E39" s="121"/>
      <c r="F39" s="121"/>
      <c r="G39" s="131"/>
      <c r="H39" s="127"/>
      <c r="I39" s="91"/>
      <c r="J39" s="91"/>
      <c r="K39" s="91"/>
      <c r="L39" s="91"/>
      <c r="M39" s="90"/>
      <c r="N39" s="33"/>
      <c r="O39" s="33"/>
      <c r="P39" s="5"/>
    </row>
    <row r="40" spans="1:16" ht="27.6">
      <c r="A40" s="172" t="s">
        <v>10</v>
      </c>
      <c r="B40" s="172" t="s">
        <v>47</v>
      </c>
      <c r="C40" s="3" t="s">
        <v>34</v>
      </c>
      <c r="D40" s="132" t="s">
        <v>43</v>
      </c>
      <c r="E40" s="121" t="s">
        <v>25</v>
      </c>
      <c r="F40" s="121" t="s">
        <v>25</v>
      </c>
      <c r="G40" s="132" t="s">
        <v>43</v>
      </c>
      <c r="H40" s="121" t="s">
        <v>25</v>
      </c>
      <c r="I40" s="90">
        <f>I42</f>
        <v>1328524.45</v>
      </c>
      <c r="J40" s="90">
        <f>J42</f>
        <v>1328524.45</v>
      </c>
      <c r="K40" s="101">
        <f>K42</f>
        <v>1620600</v>
      </c>
      <c r="L40" s="101">
        <f t="shared" ref="L40:M40" si="11">L42</f>
        <v>0</v>
      </c>
      <c r="M40" s="101">
        <f t="shared" si="11"/>
        <v>1620600</v>
      </c>
      <c r="N40" s="17">
        <f>N42</f>
        <v>1495600</v>
      </c>
      <c r="O40" s="17">
        <f>O42</f>
        <v>1495600</v>
      </c>
      <c r="P40" s="22"/>
    </row>
    <row r="41" spans="1:16" ht="15.6">
      <c r="A41" s="173"/>
      <c r="B41" s="172"/>
      <c r="C41" s="3" t="s">
        <v>61</v>
      </c>
      <c r="D41" s="126"/>
      <c r="E41" s="127"/>
      <c r="F41" s="127"/>
      <c r="G41" s="126"/>
      <c r="H41" s="127"/>
      <c r="I41" s="91"/>
      <c r="J41" s="91"/>
      <c r="K41" s="90"/>
      <c r="L41" s="90"/>
      <c r="M41" s="90"/>
      <c r="N41" s="54"/>
      <c r="O41" s="54"/>
      <c r="P41" s="9"/>
    </row>
    <row r="42" spans="1:16" ht="49.5" customHeight="1">
      <c r="A42" s="173"/>
      <c r="B42" s="172"/>
      <c r="C42" s="13" t="s">
        <v>21</v>
      </c>
      <c r="D42" s="120" t="s">
        <v>43</v>
      </c>
      <c r="E42" s="121" t="s">
        <v>19</v>
      </c>
      <c r="F42" s="121" t="s">
        <v>55</v>
      </c>
      <c r="G42" s="120" t="s">
        <v>43</v>
      </c>
      <c r="H42" s="127">
        <v>240</v>
      </c>
      <c r="I42" s="90">
        <f>[1]Прил.7!$K$47</f>
        <v>1328524.45</v>
      </c>
      <c r="J42" s="91">
        <f>[1]Прил.7!$M$47</f>
        <v>1328524.45</v>
      </c>
      <c r="K42" s="101">
        <v>1620600</v>
      </c>
      <c r="L42" s="101"/>
      <c r="M42" s="101">
        <v>1620600</v>
      </c>
      <c r="N42" s="59">
        <f>'[2]Роспись расходов'!$G$39</f>
        <v>1495600</v>
      </c>
      <c r="O42" s="59">
        <f>'[2]Роспись расходов'!$G$39</f>
        <v>1495600</v>
      </c>
      <c r="P42" s="5"/>
    </row>
    <row r="43" spans="1:16" ht="31.5" customHeight="1">
      <c r="A43" s="153" t="s">
        <v>73</v>
      </c>
      <c r="B43" s="147" t="s">
        <v>63</v>
      </c>
      <c r="C43" s="3" t="s">
        <v>34</v>
      </c>
      <c r="D43" s="120" t="s">
        <v>44</v>
      </c>
      <c r="E43" s="121" t="s">
        <v>25</v>
      </c>
      <c r="F43" s="121" t="s">
        <v>25</v>
      </c>
      <c r="G43" s="120" t="s">
        <v>44</v>
      </c>
      <c r="H43" s="121" t="s">
        <v>25</v>
      </c>
      <c r="I43" s="91">
        <f>I45</f>
        <v>222400</v>
      </c>
      <c r="J43" s="91">
        <f>J45</f>
        <v>222221.2</v>
      </c>
      <c r="K43" s="101">
        <f>K45</f>
        <v>168973.31</v>
      </c>
      <c r="L43" s="101"/>
      <c r="M43" s="101">
        <f>M45</f>
        <v>20737.62</v>
      </c>
      <c r="N43" s="63">
        <f>N45</f>
        <v>216600</v>
      </c>
      <c r="O43" s="63">
        <f>O45</f>
        <v>216600</v>
      </c>
      <c r="P43" s="5"/>
    </row>
    <row r="44" spans="1:16" ht="15.6">
      <c r="A44" s="154"/>
      <c r="B44" s="147"/>
      <c r="C44" s="3" t="s">
        <v>61</v>
      </c>
      <c r="D44" s="133"/>
      <c r="E44" s="90"/>
      <c r="F44" s="90"/>
      <c r="G44" s="133"/>
      <c r="H44" s="90"/>
      <c r="I44" s="91"/>
      <c r="J44" s="91"/>
      <c r="K44" s="91"/>
      <c r="L44" s="91"/>
      <c r="M44" s="102"/>
      <c r="N44" s="34"/>
      <c r="O44" s="34"/>
      <c r="P44" s="5"/>
    </row>
    <row r="45" spans="1:16" ht="30" customHeight="1">
      <c r="A45" s="154"/>
      <c r="B45" s="147"/>
      <c r="C45" s="13" t="s">
        <v>21</v>
      </c>
      <c r="D45" s="120" t="s">
        <v>44</v>
      </c>
      <c r="E45" s="121" t="s">
        <v>19</v>
      </c>
      <c r="F45" s="121" t="s">
        <v>55</v>
      </c>
      <c r="G45" s="120" t="s">
        <v>44</v>
      </c>
      <c r="H45" s="127">
        <v>240</v>
      </c>
      <c r="I45" s="91">
        <f>[1]Прил.7!$K$50</f>
        <v>222400</v>
      </c>
      <c r="J45" s="91">
        <f>[1]Прил.7!$M$48</f>
        <v>222221.2</v>
      </c>
      <c r="K45" s="101">
        <v>168973.31</v>
      </c>
      <c r="L45" s="101"/>
      <c r="M45" s="103">
        <v>20737.62</v>
      </c>
      <c r="N45" s="63">
        <f>'[2]Роспись расходов'!$G$44</f>
        <v>216600</v>
      </c>
      <c r="O45" s="63">
        <f>'[2]Роспись расходов'!$G$44</f>
        <v>216600</v>
      </c>
      <c r="P45" s="5"/>
    </row>
    <row r="46" spans="1:16" ht="15.6" hidden="1">
      <c r="A46" s="153" t="s">
        <v>27</v>
      </c>
      <c r="B46" s="147"/>
      <c r="C46" s="3"/>
      <c r="D46" s="120"/>
      <c r="E46" s="121"/>
      <c r="F46" s="121"/>
      <c r="G46" s="120"/>
      <c r="H46" s="121"/>
      <c r="I46" s="91"/>
      <c r="J46" s="91"/>
      <c r="K46" s="101"/>
      <c r="L46" s="101"/>
      <c r="M46" s="101"/>
      <c r="N46" s="5"/>
      <c r="O46" s="5"/>
      <c r="P46" s="5"/>
    </row>
    <row r="47" spans="1:16" ht="15.6" hidden="1">
      <c r="A47" s="154"/>
      <c r="B47" s="147"/>
      <c r="C47" s="3"/>
      <c r="D47" s="128"/>
      <c r="E47" s="121"/>
      <c r="F47" s="127"/>
      <c r="G47" s="128"/>
      <c r="H47" s="128"/>
      <c r="I47" s="91"/>
      <c r="J47" s="91"/>
      <c r="K47" s="91"/>
      <c r="L47" s="91"/>
      <c r="M47" s="90"/>
      <c r="N47" s="34"/>
      <c r="O47" s="34"/>
      <c r="P47" s="5"/>
    </row>
    <row r="48" spans="1:16" ht="15.6" hidden="1">
      <c r="A48" s="154"/>
      <c r="B48" s="147"/>
      <c r="C48" s="13"/>
      <c r="D48" s="120"/>
      <c r="E48" s="121"/>
      <c r="F48" s="127"/>
      <c r="G48" s="120"/>
      <c r="H48" s="127"/>
      <c r="I48" s="91"/>
      <c r="J48" s="91"/>
      <c r="K48" s="91"/>
      <c r="L48" s="91"/>
      <c r="M48" s="91"/>
      <c r="N48" s="5"/>
      <c r="O48" s="5"/>
      <c r="P48" s="5"/>
    </row>
    <row r="49" spans="1:16" ht="46.5" hidden="1" customHeight="1">
      <c r="A49" s="153" t="s">
        <v>46</v>
      </c>
      <c r="B49" s="147"/>
      <c r="C49" s="3"/>
      <c r="D49" s="120"/>
      <c r="E49" s="121"/>
      <c r="F49" s="121"/>
      <c r="G49" s="120"/>
      <c r="H49" s="121"/>
      <c r="I49" s="91"/>
      <c r="J49" s="91"/>
      <c r="K49" s="91"/>
      <c r="L49" s="91"/>
      <c r="M49" s="91"/>
      <c r="N49" s="5"/>
      <c r="O49" s="5"/>
      <c r="P49" s="5"/>
    </row>
    <row r="50" spans="1:16" ht="15.6" hidden="1">
      <c r="A50" s="154"/>
      <c r="B50" s="147"/>
      <c r="C50" s="3"/>
      <c r="D50" s="125"/>
      <c r="E50" s="121"/>
      <c r="F50" s="127"/>
      <c r="G50" s="125"/>
      <c r="H50" s="128"/>
      <c r="I50" s="91"/>
      <c r="J50" s="91"/>
      <c r="K50" s="91"/>
      <c r="L50" s="91"/>
      <c r="M50" s="90"/>
      <c r="N50" s="5"/>
      <c r="O50" s="5"/>
      <c r="P50" s="5"/>
    </row>
    <row r="51" spans="1:16" ht="28.5" hidden="1" customHeight="1">
      <c r="A51" s="154"/>
      <c r="B51" s="147"/>
      <c r="C51" s="13"/>
      <c r="D51" s="120"/>
      <c r="E51" s="121"/>
      <c r="F51" s="127"/>
      <c r="G51" s="120"/>
      <c r="H51" s="127"/>
      <c r="I51" s="91"/>
      <c r="J51" s="91"/>
      <c r="K51" s="91"/>
      <c r="L51" s="91"/>
      <c r="M51" s="91"/>
      <c r="N51" s="5"/>
      <c r="O51" s="5"/>
      <c r="P51" s="5"/>
    </row>
    <row r="52" spans="1:16" ht="28.5" customHeight="1">
      <c r="A52" s="153" t="s">
        <v>75</v>
      </c>
      <c r="B52" s="166" t="s">
        <v>76</v>
      </c>
      <c r="C52" s="3" t="s">
        <v>34</v>
      </c>
      <c r="D52" s="134" t="s">
        <v>77</v>
      </c>
      <c r="E52" s="121" t="s">
        <v>25</v>
      </c>
      <c r="F52" s="121" t="s">
        <v>25</v>
      </c>
      <c r="G52" s="120" t="s">
        <v>44</v>
      </c>
      <c r="H52" s="121" t="s">
        <v>25</v>
      </c>
      <c r="I52" s="91">
        <f>I54</f>
        <v>0</v>
      </c>
      <c r="J52" s="91">
        <f>J54</f>
        <v>0</v>
      </c>
      <c r="K52" s="101">
        <f>K54</f>
        <v>148235.69</v>
      </c>
      <c r="L52" s="101">
        <f t="shared" ref="L52" si="12">L54</f>
        <v>0</v>
      </c>
      <c r="M52" s="101">
        <f>M54</f>
        <v>148235.69</v>
      </c>
      <c r="N52" s="5">
        <f>N54</f>
        <v>0</v>
      </c>
      <c r="O52" s="5">
        <f>O54</f>
        <v>0</v>
      </c>
      <c r="P52" s="5"/>
    </row>
    <row r="53" spans="1:16" ht="28.5" customHeight="1">
      <c r="A53" s="154"/>
      <c r="B53" s="167"/>
      <c r="C53" s="3" t="s">
        <v>61</v>
      </c>
      <c r="D53" s="120"/>
      <c r="E53" s="121"/>
      <c r="F53" s="127"/>
      <c r="G53" s="120"/>
      <c r="H53" s="127"/>
      <c r="I53" s="91"/>
      <c r="J53" s="91"/>
      <c r="K53" s="91"/>
      <c r="L53" s="95"/>
      <c r="M53" s="95"/>
      <c r="N53" s="5"/>
      <c r="O53" s="5"/>
      <c r="P53" s="5"/>
    </row>
    <row r="54" spans="1:16" ht="28.5" customHeight="1">
      <c r="A54" s="154"/>
      <c r="B54" s="168"/>
      <c r="C54" s="13" t="s">
        <v>21</v>
      </c>
      <c r="D54" s="134" t="s">
        <v>77</v>
      </c>
      <c r="E54" s="121" t="s">
        <v>19</v>
      </c>
      <c r="F54" s="121" t="s">
        <v>55</v>
      </c>
      <c r="G54" s="134" t="s">
        <v>78</v>
      </c>
      <c r="H54" s="127">
        <v>244</v>
      </c>
      <c r="I54" s="91">
        <f>0</f>
        <v>0</v>
      </c>
      <c r="J54" s="91">
        <v>0</v>
      </c>
      <c r="K54" s="101">
        <v>148235.69</v>
      </c>
      <c r="L54" s="95"/>
      <c r="M54" s="101">
        <v>148235.69</v>
      </c>
      <c r="N54" s="5">
        <f>'[2]Роспись расходов'!$G$37</f>
        <v>0</v>
      </c>
      <c r="O54" s="5">
        <f>'[2]Роспись расходов'!$G$37</f>
        <v>0</v>
      </c>
      <c r="P54" s="5"/>
    </row>
    <row r="55" spans="1:16" ht="28.5" customHeight="1">
      <c r="A55" s="182" t="s">
        <v>3</v>
      </c>
      <c r="B55" s="185" t="s">
        <v>24</v>
      </c>
      <c r="C55" s="143" t="s">
        <v>34</v>
      </c>
      <c r="D55" s="135" t="s">
        <v>45</v>
      </c>
      <c r="E55" s="136" t="s">
        <v>25</v>
      </c>
      <c r="F55" s="136" t="s">
        <v>25</v>
      </c>
      <c r="G55" s="135" t="s">
        <v>45</v>
      </c>
      <c r="H55" s="137" t="s">
        <v>25</v>
      </c>
      <c r="I55" s="96">
        <f>I57</f>
        <v>10178363</v>
      </c>
      <c r="J55" s="96">
        <f>J57</f>
        <v>10178363</v>
      </c>
      <c r="K55" s="142">
        <f>K57</f>
        <v>9597101</v>
      </c>
      <c r="L55" s="142">
        <f t="shared" ref="L55:M55" si="13">L57</f>
        <v>0</v>
      </c>
      <c r="M55" s="142">
        <f t="shared" si="13"/>
        <v>9597101</v>
      </c>
      <c r="N55" s="17">
        <f>N57</f>
        <v>9514785</v>
      </c>
      <c r="O55" s="17">
        <f>O57</f>
        <v>9514785</v>
      </c>
      <c r="P55" s="5"/>
    </row>
    <row r="56" spans="1:16" ht="21" customHeight="1">
      <c r="A56" s="183"/>
      <c r="B56" s="159"/>
      <c r="C56" s="3" t="s">
        <v>61</v>
      </c>
      <c r="D56" s="138"/>
      <c r="E56" s="139"/>
      <c r="F56" s="139"/>
      <c r="G56" s="138"/>
      <c r="H56" s="139"/>
      <c r="I56" s="114"/>
      <c r="J56" s="114"/>
      <c r="K56" s="96"/>
      <c r="L56" s="96"/>
      <c r="M56" s="96"/>
      <c r="N56" s="88"/>
      <c r="O56" s="88"/>
      <c r="P56" s="5"/>
    </row>
    <row r="57" spans="1:16" ht="43.2" customHeight="1">
      <c r="A57" s="184"/>
      <c r="B57" s="160"/>
      <c r="C57" s="50" t="s">
        <v>21</v>
      </c>
      <c r="D57" s="135" t="s">
        <v>45</v>
      </c>
      <c r="E57" s="137" t="s">
        <v>19</v>
      </c>
      <c r="F57" s="137" t="s">
        <v>25</v>
      </c>
      <c r="G57" s="140" t="s">
        <v>45</v>
      </c>
      <c r="H57" s="137" t="s">
        <v>25</v>
      </c>
      <c r="I57" s="96">
        <f>[1]Прил.7!$K$54</f>
        <v>10178363</v>
      </c>
      <c r="J57" s="96">
        <f>[1]Прил.7!$K$56</f>
        <v>10178363</v>
      </c>
      <c r="K57" s="101">
        <f>K60</f>
        <v>9597101</v>
      </c>
      <c r="L57" s="101">
        <f t="shared" ref="L57:M57" si="14">L60</f>
        <v>0</v>
      </c>
      <c r="M57" s="101">
        <f t="shared" si="14"/>
        <v>9597101</v>
      </c>
      <c r="N57" s="48">
        <f>N58</f>
        <v>9514785</v>
      </c>
      <c r="O57" s="48">
        <f>O58</f>
        <v>9514785</v>
      </c>
      <c r="P57" s="5"/>
    </row>
    <row r="58" spans="1:16" ht="43.5" customHeight="1">
      <c r="A58" s="153" t="s">
        <v>11</v>
      </c>
      <c r="B58" s="158" t="s">
        <v>29</v>
      </c>
      <c r="C58" s="143" t="s">
        <v>34</v>
      </c>
      <c r="D58" s="141" t="s">
        <v>52</v>
      </c>
      <c r="E58" s="137" t="s">
        <v>25</v>
      </c>
      <c r="F58" s="137" t="s">
        <v>25</v>
      </c>
      <c r="G58" s="141" t="s">
        <v>52</v>
      </c>
      <c r="H58" s="137" t="s">
        <v>25</v>
      </c>
      <c r="I58" s="115">
        <f>I60</f>
        <v>9478363</v>
      </c>
      <c r="J58" s="115">
        <f>J60</f>
        <v>9478363</v>
      </c>
      <c r="K58" s="101">
        <f>K60</f>
        <v>9597101</v>
      </c>
      <c r="L58" s="101"/>
      <c r="M58" s="101">
        <v>9597101</v>
      </c>
      <c r="N58" s="60">
        <f>N60</f>
        <v>9514785</v>
      </c>
      <c r="O58" s="60">
        <f>O60</f>
        <v>9514785</v>
      </c>
      <c r="P58" s="48"/>
    </row>
    <row r="59" spans="1:16" ht="20.25" customHeight="1">
      <c r="A59" s="154"/>
      <c r="B59" s="159"/>
      <c r="C59" s="3" t="s">
        <v>61</v>
      </c>
      <c r="D59" s="122"/>
      <c r="E59" s="139"/>
      <c r="F59" s="139"/>
      <c r="G59" s="122"/>
      <c r="H59" s="139"/>
      <c r="I59" s="116"/>
      <c r="J59" s="116"/>
      <c r="K59" s="96"/>
      <c r="L59" s="96"/>
      <c r="M59" s="96"/>
      <c r="N59" s="49"/>
      <c r="O59" s="49"/>
      <c r="P59" s="19"/>
    </row>
    <row r="60" spans="1:16" ht="31.95" customHeight="1">
      <c r="A60" s="154"/>
      <c r="B60" s="160"/>
      <c r="C60" s="50" t="s">
        <v>21</v>
      </c>
      <c r="D60" s="141" t="s">
        <v>52</v>
      </c>
      <c r="E60" s="137" t="s">
        <v>19</v>
      </c>
      <c r="F60" s="137" t="s">
        <v>54</v>
      </c>
      <c r="G60" s="141" t="s">
        <v>52</v>
      </c>
      <c r="H60" s="137" t="s">
        <v>81</v>
      </c>
      <c r="I60" s="115">
        <f>[1]Прил.7!$K$59</f>
        <v>9478363</v>
      </c>
      <c r="J60" s="115">
        <f>[1]Прил.7!$M$59</f>
        <v>9478363</v>
      </c>
      <c r="K60" s="101">
        <v>9597101</v>
      </c>
      <c r="L60" s="101"/>
      <c r="M60" s="101">
        <v>9597101</v>
      </c>
      <c r="N60" s="59">
        <f>'[2]Роспись расходов'!$G$50</f>
        <v>9514785</v>
      </c>
      <c r="O60" s="59">
        <f>'[2]Роспись расходов'!$G$50</f>
        <v>9514785</v>
      </c>
      <c r="P60" s="19"/>
    </row>
    <row r="61" spans="1:16" ht="47.25" hidden="1" customHeight="1">
      <c r="A61" s="147" t="s">
        <v>31</v>
      </c>
      <c r="B61" s="150"/>
      <c r="C61" s="3" t="s">
        <v>32</v>
      </c>
      <c r="D61" s="24"/>
      <c r="E61" s="24"/>
      <c r="F61" s="24"/>
      <c r="G61" s="24"/>
      <c r="H61" s="24"/>
      <c r="I61" s="15"/>
      <c r="J61" s="15"/>
      <c r="K61" s="5"/>
      <c r="L61" s="5"/>
      <c r="M61" s="17"/>
      <c r="N61" s="15"/>
      <c r="O61" s="15"/>
      <c r="P61" s="21"/>
    </row>
    <row r="62" spans="1:16" hidden="1">
      <c r="A62" s="149"/>
      <c r="B62" s="151"/>
      <c r="C62" s="3" t="s">
        <v>0</v>
      </c>
      <c r="D62" s="62"/>
      <c r="E62" s="18"/>
      <c r="F62" s="18"/>
      <c r="G62" s="18"/>
      <c r="H62" s="18"/>
      <c r="I62" s="5"/>
      <c r="J62" s="5"/>
      <c r="K62" s="5"/>
      <c r="L62" s="5"/>
      <c r="M62" s="17"/>
      <c r="N62" s="57"/>
      <c r="O62" s="57"/>
      <c r="P62" s="9"/>
    </row>
    <row r="63" spans="1:16" ht="31.95" hidden="1" customHeight="1">
      <c r="A63" s="149"/>
      <c r="B63" s="152"/>
      <c r="C63" s="13" t="s">
        <v>21</v>
      </c>
      <c r="D63" s="24"/>
      <c r="E63" s="25"/>
      <c r="F63" s="26"/>
      <c r="G63" s="24"/>
      <c r="H63" s="26"/>
      <c r="I63" s="15"/>
      <c r="J63" s="15"/>
      <c r="K63" s="5"/>
      <c r="L63" s="5"/>
      <c r="M63" s="17"/>
      <c r="N63" s="15"/>
      <c r="O63" s="15"/>
      <c r="P63" s="4"/>
    </row>
    <row r="64" spans="1:16" s="7" customFormat="1" ht="13.95" hidden="1" customHeight="1">
      <c r="A64"/>
      <c r="B64" s="155"/>
      <c r="C64" s="3"/>
      <c r="D64" s="24"/>
      <c r="E64" s="24"/>
      <c r="F64" s="24"/>
      <c r="G64" s="24"/>
      <c r="H64" s="24"/>
      <c r="I64" s="5"/>
      <c r="J64" s="5"/>
      <c r="K64" s="5"/>
      <c r="L64" s="15"/>
      <c r="M64" s="17"/>
      <c r="N64" s="5"/>
      <c r="O64" s="5"/>
      <c r="P64" s="22"/>
    </row>
    <row r="65" spans="1:16" s="7" customFormat="1" ht="13.95" hidden="1" customHeight="1">
      <c r="A65"/>
      <c r="B65" s="155"/>
      <c r="C65" s="3"/>
      <c r="D65" s="62"/>
      <c r="E65" s="18"/>
      <c r="F65" s="18"/>
      <c r="G65" s="18"/>
      <c r="H65" s="18"/>
      <c r="I65" s="5"/>
      <c r="J65" s="5"/>
      <c r="K65" s="5"/>
      <c r="L65" s="5"/>
      <c r="M65" s="64"/>
      <c r="N65" s="57"/>
      <c r="O65" s="57"/>
      <c r="P65" s="9"/>
    </row>
    <row r="66" spans="1:16" s="7" customFormat="1" ht="39" hidden="1" customHeight="1">
      <c r="A66"/>
      <c r="B66" s="156"/>
      <c r="C66" s="69"/>
      <c r="D66" s="69"/>
      <c r="E66" s="70"/>
      <c r="F66" s="71"/>
      <c r="G66" s="72"/>
      <c r="H66" s="71"/>
      <c r="I66" s="73"/>
      <c r="J66" s="5"/>
      <c r="K66" s="5"/>
      <c r="L66" s="15"/>
      <c r="M66" s="17"/>
      <c r="N66" s="5"/>
      <c r="O66" s="5"/>
      <c r="P66" s="4"/>
    </row>
    <row r="67" spans="1:16" s="7" customFormat="1" ht="21.6" customHeight="1">
      <c r="A67" s="32"/>
      <c r="B67" s="67"/>
      <c r="C67" s="75"/>
      <c r="D67" s="75"/>
      <c r="E67" s="76"/>
      <c r="F67" s="77"/>
      <c r="G67" s="78"/>
      <c r="H67" s="77"/>
      <c r="I67" s="79"/>
      <c r="J67" s="80"/>
      <c r="K67" s="80"/>
      <c r="L67" s="68"/>
      <c r="M67" s="81"/>
      <c r="N67" s="80"/>
      <c r="O67" s="80"/>
      <c r="P67" s="82"/>
    </row>
    <row r="68" spans="1:16" s="7" customFormat="1" ht="21.6" customHeight="1">
      <c r="A68" s="32"/>
      <c r="B68" s="164" t="s">
        <v>82</v>
      </c>
      <c r="C68" s="164"/>
      <c r="D68" s="164"/>
      <c r="E68" s="164"/>
      <c r="F68" s="164"/>
      <c r="G68" s="164"/>
      <c r="H68" s="164"/>
      <c r="I68" s="164"/>
      <c r="J68" s="79"/>
      <c r="K68" s="79"/>
      <c r="L68" s="83"/>
      <c r="M68" s="84"/>
      <c r="N68" s="79"/>
      <c r="O68" s="79"/>
      <c r="P68" s="85"/>
    </row>
    <row r="69" spans="1:16" s="7" customFormat="1" ht="21.6" customHeight="1">
      <c r="A69" s="32"/>
      <c r="B69" s="67"/>
      <c r="C69" s="67"/>
      <c r="D69" s="67"/>
      <c r="E69" s="67"/>
      <c r="F69" s="67"/>
      <c r="G69" s="67"/>
      <c r="H69" s="67"/>
      <c r="I69" s="67"/>
      <c r="J69" s="79"/>
      <c r="K69" s="79"/>
      <c r="L69" s="83"/>
      <c r="M69" s="84"/>
      <c r="N69" s="79"/>
      <c r="O69" s="79"/>
      <c r="P69" s="85"/>
    </row>
    <row r="70" spans="1:16" s="7" customFormat="1" ht="24" customHeight="1">
      <c r="A70" s="32"/>
      <c r="B70" s="165" t="s">
        <v>66</v>
      </c>
      <c r="C70" s="165"/>
      <c r="D70" s="165"/>
      <c r="E70" s="86"/>
      <c r="F70" s="86"/>
      <c r="G70" s="86"/>
      <c r="H70" s="86"/>
      <c r="I70" s="86"/>
      <c r="J70" s="79"/>
      <c r="K70" s="79"/>
      <c r="L70" s="83"/>
      <c r="M70" s="84"/>
      <c r="N70" s="79"/>
      <c r="O70" s="79"/>
      <c r="P70" s="85"/>
    </row>
    <row r="71" spans="1:16" s="7" customFormat="1" ht="66.599999999999994" hidden="1" customHeight="1">
      <c r="A71" s="32"/>
      <c r="B71" s="161"/>
      <c r="C71" s="161"/>
      <c r="D71" s="74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</row>
    <row r="72" spans="1:16" ht="41.25" customHeight="1">
      <c r="A72" s="2"/>
      <c r="B72" s="157" t="s">
        <v>53</v>
      </c>
      <c r="C72" s="157"/>
      <c r="D72" s="61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</row>
    <row r="73" spans="1:16" ht="17.399999999999999">
      <c r="A73" s="2"/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</row>
    <row r="74" spans="1:16" s="2" customFormat="1" ht="17.399999999999999">
      <c r="A74" s="1"/>
      <c r="C74" s="23"/>
      <c r="D74" s="23"/>
      <c r="K74" s="14"/>
      <c r="M74" s="38"/>
    </row>
    <row r="75" spans="1:16" s="2" customFormat="1">
      <c r="A75" s="1"/>
      <c r="C75" s="1"/>
      <c r="D75" s="1"/>
      <c r="M75" s="38"/>
    </row>
  </sheetData>
  <mergeCells count="54">
    <mergeCell ref="A55:A57"/>
    <mergeCell ref="B55:B57"/>
    <mergeCell ref="M1:P1"/>
    <mergeCell ref="I6:O6"/>
    <mergeCell ref="N7:O8"/>
    <mergeCell ref="P6:P9"/>
    <mergeCell ref="K7:M7"/>
    <mergeCell ref="L8:M8"/>
    <mergeCell ref="K8:K9"/>
    <mergeCell ref="M2:N2"/>
    <mergeCell ref="A4:P4"/>
    <mergeCell ref="A6:A9"/>
    <mergeCell ref="B6:B9"/>
    <mergeCell ref="C6:C9"/>
    <mergeCell ref="I7:J8"/>
    <mergeCell ref="D6:H8"/>
    <mergeCell ref="A27:A29"/>
    <mergeCell ref="B27:B29"/>
    <mergeCell ref="B33:B35"/>
    <mergeCell ref="A10:A12"/>
    <mergeCell ref="B10:B12"/>
    <mergeCell ref="B21:B23"/>
    <mergeCell ref="B18:B20"/>
    <mergeCell ref="A18:A20"/>
    <mergeCell ref="A21:A23"/>
    <mergeCell ref="B13:B15"/>
    <mergeCell ref="A13:A15"/>
    <mergeCell ref="A46:A48"/>
    <mergeCell ref="B30:B32"/>
    <mergeCell ref="A43:A45"/>
    <mergeCell ref="B43:B45"/>
    <mergeCell ref="A30:A32"/>
    <mergeCell ref="A40:A42"/>
    <mergeCell ref="A33:A35"/>
    <mergeCell ref="A36:A38"/>
    <mergeCell ref="B40:B42"/>
    <mergeCell ref="B36:B38"/>
    <mergeCell ref="B46:B48"/>
    <mergeCell ref="B49:B51"/>
    <mergeCell ref="B73:L73"/>
    <mergeCell ref="A61:A63"/>
    <mergeCell ref="B61:B63"/>
    <mergeCell ref="A58:A60"/>
    <mergeCell ref="B64:B66"/>
    <mergeCell ref="B72:C72"/>
    <mergeCell ref="B58:B60"/>
    <mergeCell ref="B71:C71"/>
    <mergeCell ref="E71:P71"/>
    <mergeCell ref="E72:P72"/>
    <mergeCell ref="A49:A51"/>
    <mergeCell ref="B68:I68"/>
    <mergeCell ref="B70:D70"/>
    <mergeCell ref="A52:A54"/>
    <mergeCell ref="B52:B5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1" fitToHeight="10" orientation="landscape" r:id="rId1"/>
  <headerFooter>
    <oddHeader>&amp;C&amp;P</oddHeader>
  </headerFooter>
  <rowBreaks count="1" manualBreakCount="1">
    <brk id="3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2020-04-13T07:24:13Z</cp:lastPrinted>
  <dcterms:created xsi:type="dcterms:W3CDTF">2013-08-29T03:03:58Z</dcterms:created>
  <dcterms:modified xsi:type="dcterms:W3CDTF">2020-04-13T07:25:49Z</dcterms:modified>
</cp:coreProperties>
</file>