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0" windowWidth="25440" windowHeight="11835" tabRatio="799"/>
  </bookViews>
  <sheets>
    <sheet name="Показатели I-IV квартал" sheetId="1" r:id="rId1"/>
    <sheet name="Средства бюджета I-IV квартал" sheetId="2" r:id="rId2"/>
    <sheet name="Средства по кодам I-IV квартал" sheetId="3" r:id="rId3"/>
    <sheet name="Бюджет-2021" sheetId="8" state="hidden" r:id="rId4"/>
    <sheet name="Бюджет-2022 II Квартал" sheetId="9" state="hidden" r:id="rId5"/>
    <sheet name="Бюджет-2022 III Квартал" sheetId="10" state="hidden" r:id="rId6"/>
    <sheet name="Бюджет-2022 IV Квартал" sheetId="13" r:id="rId7"/>
    <sheet name="Бюджет 2020" sheetId="4" state="hidden" r:id="rId8"/>
    <sheet name="Роспись расходов" sheetId="5" state="hidden" r:id="rId9"/>
  </sheets>
  <definedNames>
    <definedName name="APPT" localSheetId="7">'Бюджет 2020'!$A$8</definedName>
    <definedName name="APPT" localSheetId="3">'Бюджет-2021'!$A$19</definedName>
    <definedName name="APPT" localSheetId="4">'Бюджет-2022 II Квартал'!$A$19</definedName>
    <definedName name="APPT" localSheetId="5">'Бюджет-2022 III Квартал'!$A$19</definedName>
    <definedName name="APPT" localSheetId="6">'Бюджет-2022 IV Квартал'!$A$19</definedName>
    <definedName name="BFT_Print_Titles" localSheetId="8">'Роспись расходов'!#REF!</definedName>
    <definedName name="FIO" localSheetId="7">'Бюджет 2020'!$F$8</definedName>
    <definedName name="FIO" localSheetId="3">'Бюджет-2021'!$F$19</definedName>
    <definedName name="FIO" localSheetId="4">'Бюджет-2022 II Квартал'!$F$19</definedName>
    <definedName name="FIO" localSheetId="5">'Бюджет-2022 III Квартал'!$F$19</definedName>
    <definedName name="FIO" localSheetId="6">'Бюджет-2022 IV Квартал'!$F$19</definedName>
    <definedName name="LAST_CELL" localSheetId="7">'Бюджет 2020'!$J$44</definedName>
    <definedName name="LAST_CELL" localSheetId="3">'Бюджет-2021'!$M$82</definedName>
    <definedName name="LAST_CELL" localSheetId="4">'Бюджет-2022 II Квартал'!$O$83</definedName>
    <definedName name="LAST_CELL" localSheetId="5">'Бюджет-2022 III Квартал'!$L$82</definedName>
    <definedName name="LAST_CELL" localSheetId="6">'Бюджет-2022 IV Квартал'!#REF!</definedName>
    <definedName name="LAST_CELL" localSheetId="8">'Роспись расходов'!#REF!</definedName>
    <definedName name="SIGN" localSheetId="7">'Бюджет 2020'!$A$8:$H$9</definedName>
    <definedName name="SIGN" localSheetId="3">'Бюджет-2021'!$A$19:$H$20</definedName>
    <definedName name="SIGN" localSheetId="4">'Бюджет-2022 II Квартал'!$A$19:$H$20</definedName>
    <definedName name="SIGN" localSheetId="5">'Бюджет-2022 III Квартал'!$A$19:$H$20</definedName>
    <definedName name="SIGN" localSheetId="6">'Бюджет-2022 IV Квартал'!$A$19:$H$20</definedName>
    <definedName name="_xlnm.Print_Area" localSheetId="7">'Бюджет 2020'!$A$1:$I$46</definedName>
    <definedName name="_xlnm.Print_Area" localSheetId="8">'Роспись расходов'!$A$1:$I$59</definedName>
  </definedNames>
  <calcPr calcId="125725"/>
</workbook>
</file>

<file path=xl/calcChain.xml><?xml version="1.0" encoding="utf-8"?>
<calcChain xmlns="http://schemas.openxmlformats.org/spreadsheetml/2006/main">
  <c r="G17" i="2"/>
  <c r="F17"/>
  <c r="G19"/>
  <c r="F19"/>
  <c r="G24"/>
  <c r="F24"/>
  <c r="G26"/>
  <c r="F26"/>
  <c r="G32"/>
  <c r="F32"/>
  <c r="G37"/>
  <c r="F37"/>
  <c r="K17" i="3"/>
  <c r="J17"/>
  <c r="K18"/>
  <c r="J18"/>
  <c r="K20"/>
  <c r="J20"/>
  <c r="K23"/>
  <c r="J23"/>
  <c r="K24"/>
  <c r="J24"/>
  <c r="K25"/>
  <c r="J25"/>
  <c r="K28"/>
  <c r="J28"/>
  <c r="K40"/>
  <c r="J40"/>
  <c r="K43"/>
  <c r="J43"/>
  <c r="K49"/>
  <c r="J49"/>
  <c r="K55"/>
  <c r="J55"/>
  <c r="K58"/>
  <c r="J58"/>
  <c r="K59"/>
  <c r="J59"/>
  <c r="F33" i="2" l="1"/>
  <c r="K21" i="3"/>
  <c r="K41"/>
  <c r="G14" i="2"/>
  <c r="G28"/>
  <c r="F28"/>
  <c r="G33"/>
  <c r="K26" i="3"/>
  <c r="J26"/>
  <c r="J36"/>
  <c r="J10" s="1"/>
  <c r="K36"/>
  <c r="K10" s="1"/>
  <c r="J37"/>
  <c r="J11" s="1"/>
  <c r="K37"/>
  <c r="K11" s="1"/>
  <c r="J38"/>
  <c r="J41"/>
  <c r="K47"/>
  <c r="K53"/>
  <c r="J53"/>
  <c r="J56"/>
  <c r="H58"/>
  <c r="I58"/>
  <c r="H59"/>
  <c r="I59"/>
  <c r="E17" i="2"/>
  <c r="D17"/>
  <c r="E19"/>
  <c r="D19"/>
  <c r="E24"/>
  <c r="D24"/>
  <c r="E26"/>
  <c r="D26"/>
  <c r="E32"/>
  <c r="D32"/>
  <c r="E37"/>
  <c r="D37"/>
  <c r="I17" i="3"/>
  <c r="H17"/>
  <c r="I18"/>
  <c r="H18"/>
  <c r="I19"/>
  <c r="H19"/>
  <c r="I20"/>
  <c r="H20"/>
  <c r="I23"/>
  <c r="H23"/>
  <c r="I25"/>
  <c r="H25"/>
  <c r="I28"/>
  <c r="H28"/>
  <c r="I40"/>
  <c r="I43"/>
  <c r="H43"/>
  <c r="I44"/>
  <c r="H44"/>
  <c r="I45"/>
  <c r="H45"/>
  <c r="I46"/>
  <c r="H46"/>
  <c r="I49"/>
  <c r="H49"/>
  <c r="I55"/>
  <c r="H55"/>
  <c r="J21" l="1"/>
  <c r="G10" i="2"/>
  <c r="G21"/>
  <c r="F14"/>
  <c r="J35" i="3"/>
  <c r="J33" s="1"/>
  <c r="K56"/>
  <c r="J47"/>
  <c r="J15"/>
  <c r="K35"/>
  <c r="K33" s="1"/>
  <c r="K15"/>
  <c r="G12" i="2"/>
  <c r="G7" s="1"/>
  <c r="K38" i="3"/>
  <c r="F10" i="2"/>
  <c r="F12"/>
  <c r="F21"/>
  <c r="D12"/>
  <c r="E10"/>
  <c r="D10"/>
  <c r="E12"/>
  <c r="M32" i="3"/>
  <c r="L32"/>
  <c r="M31"/>
  <c r="M29" s="1"/>
  <c r="L31"/>
  <c r="L29" s="1"/>
  <c r="K12" l="1"/>
  <c r="K14"/>
  <c r="J14"/>
  <c r="J12" s="1"/>
  <c r="K9"/>
  <c r="K7" s="1"/>
  <c r="F7" i="2"/>
  <c r="M19" i="3"/>
  <c r="L19"/>
  <c r="M25"/>
  <c r="L25"/>
  <c r="M23"/>
  <c r="M21" s="1"/>
  <c r="L23"/>
  <c r="L21" s="1"/>
  <c r="I26"/>
  <c r="H26"/>
  <c r="I36"/>
  <c r="I10" s="1"/>
  <c r="H36"/>
  <c r="H10" s="1"/>
  <c r="I47"/>
  <c r="I53"/>
  <c r="H53"/>
  <c r="H56"/>
  <c r="M58"/>
  <c r="M56" s="1"/>
  <c r="L58"/>
  <c r="L56" s="1"/>
  <c r="M55"/>
  <c r="M53" s="1"/>
  <c r="L55"/>
  <c r="L53" s="1"/>
  <c r="E28" i="2"/>
  <c r="D28"/>
  <c r="E33"/>
  <c r="D33"/>
  <c r="M17" i="3"/>
  <c r="L17"/>
  <c r="M18"/>
  <c r="L18"/>
  <c r="M20"/>
  <c r="L20"/>
  <c r="M28"/>
  <c r="M26" s="1"/>
  <c r="L28"/>
  <c r="L26" s="1"/>
  <c r="M36"/>
  <c r="M10" s="1"/>
  <c r="L36"/>
  <c r="L10" s="1"/>
  <c r="H50"/>
  <c r="I50"/>
  <c r="L52"/>
  <c r="L37" s="1"/>
  <c r="M52"/>
  <c r="M50" s="1"/>
  <c r="M40"/>
  <c r="M38" s="1"/>
  <c r="L40"/>
  <c r="L38" s="1"/>
  <c r="M43"/>
  <c r="M41" s="1"/>
  <c r="L43"/>
  <c r="L41" s="1"/>
  <c r="M49"/>
  <c r="M47" s="1"/>
  <c r="L49"/>
  <c r="L47" s="1"/>
  <c r="J9" l="1"/>
  <c r="J7" s="1"/>
  <c r="I41"/>
  <c r="I37"/>
  <c r="I11" s="1"/>
  <c r="D14" i="2"/>
  <c r="H14" i="3"/>
  <c r="H12" s="1"/>
  <c r="D21" i="2"/>
  <c r="I35" i="3"/>
  <c r="I14"/>
  <c r="I12" s="1"/>
  <c r="I21"/>
  <c r="I15"/>
  <c r="H15"/>
  <c r="H21"/>
  <c r="H37"/>
  <c r="H11" s="1"/>
  <c r="H41"/>
  <c r="I56"/>
  <c r="L14"/>
  <c r="L12" s="1"/>
  <c r="E14" i="2"/>
  <c r="E21"/>
  <c r="L50" i="3"/>
  <c r="M11"/>
  <c r="L11"/>
  <c r="M15"/>
  <c r="L15"/>
  <c r="M14"/>
  <c r="M12" s="1"/>
  <c r="M37"/>
  <c r="M35"/>
  <c r="L35"/>
  <c r="L33" s="1"/>
  <c r="E7" i="2" l="1"/>
  <c r="D7"/>
  <c r="I33" i="3"/>
  <c r="I9"/>
  <c r="I7" s="1"/>
  <c r="L9"/>
  <c r="L7" s="1"/>
  <c r="M9"/>
  <c r="M7" s="1"/>
  <c r="M33"/>
  <c r="H47"/>
  <c r="I38"/>
  <c r="H40"/>
  <c r="H35" s="1"/>
  <c r="H33" s="1"/>
  <c r="C33" i="1"/>
  <c r="H38" i="3" l="1"/>
  <c r="H9" l="1"/>
  <c r="H7" s="1"/>
</calcChain>
</file>

<file path=xl/sharedStrings.xml><?xml version="1.0" encoding="utf-8"?>
<sst xmlns="http://schemas.openxmlformats.org/spreadsheetml/2006/main" count="2465" uniqueCount="296">
  <si>
    <t>№ п/п</t>
  </si>
  <si>
    <t>Цель, задачи, показатели результативности</t>
  </si>
  <si>
    <t>Ед. измерения</t>
  </si>
  <si>
    <t>Весовой критерий</t>
  </si>
  <si>
    <t>Отчетный период                   (два предшествующих года)</t>
  </si>
  <si>
    <t>Плановый период</t>
  </si>
  <si>
    <t>Примечание (оценка рисков невыполнения показателей по программе, причины невыполнения, выбор действий по преодолению)</t>
  </si>
  <si>
    <t>план на год</t>
  </si>
  <si>
    <t>2021 год</t>
  </si>
  <si>
    <t>2022 год</t>
  </si>
  <si>
    <t>факт</t>
  </si>
  <si>
    <t>план</t>
  </si>
  <si>
    <t>1.</t>
  </si>
  <si>
    <t>Цель 1: Защита населения и территории ЗАТО Железногорск Красноярского края от чрезвычайных ситуаций природного и техногенного характера</t>
  </si>
  <si>
    <t>Целевой показатель 1:
доля населения, прошедшего подготовку в области ГО и предупреждения и ликвидации ЧС</t>
  </si>
  <si>
    <t>% от потребности</t>
  </si>
  <si>
    <t>х</t>
  </si>
  <si>
    <t>Целевой показатель 2:
доля специалистов в области ГО, предупреждения и ликвидации ЧС</t>
  </si>
  <si>
    <t>Целевой показатель 3:
Доля населения, попадающего в зоны действия систем оповещения</t>
  </si>
  <si>
    <t>% от численности населения</t>
  </si>
  <si>
    <t>Целевой показатель 4:
Количество мероприятий противопожарной пропаганды</t>
  </si>
  <si>
    <t>Ед.</t>
  </si>
  <si>
    <t>1.1.</t>
  </si>
  <si>
    <t>Задача 1: Организация системы мероприятий по подготовке к защите и по защите населения, материальных и культурных ценностей на территории ЗАТО Железногорск от опасностей, возникающих при ведении военных действий или вследствие этих действий, а также при возникновении чрезвычайных ситуаций природного и техногенного характера</t>
  </si>
  <si>
    <t>Подпрограмма: "Подготовка населения и территории в области гражданской обороны, предупреждения и ликвидации чрезвычайных ситуаций"</t>
  </si>
  <si>
    <t>1.1.1.</t>
  </si>
  <si>
    <t>Доля населения, прошедшего подготовку в области ГО и предупреждения и ликвидации ЧС</t>
  </si>
  <si>
    <t xml:space="preserve">По планам - графикам организаций, учреждений, предприятий </t>
  </si>
  <si>
    <t>1.1.2.</t>
  </si>
  <si>
    <t>Доля специалистов в области ГО и предупреждения и ликвидации ЧС</t>
  </si>
  <si>
    <t>В соответствии со штаным расписанием</t>
  </si>
  <si>
    <t>1.1.3.</t>
  </si>
  <si>
    <t>Доля населения, попадающего в зоны действия систем оповещения</t>
  </si>
  <si>
    <t>Акты работоспособности системы оповещения</t>
  </si>
  <si>
    <t>2.</t>
  </si>
  <si>
    <t>Количество мероприятий противопожарной пропаганды</t>
  </si>
  <si>
    <t>А.В. Найштедт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</si>
  <si>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</si>
  <si>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рублей</t>
  </si>
  <si>
    <t>Статус</t>
  </si>
  <si>
    <t>Наименование муниципальной программы, подпрограммы муниципальной программы</t>
  </si>
  <si>
    <t>Источники финансирования</t>
  </si>
  <si>
    <t xml:space="preserve">Примечание </t>
  </si>
  <si>
    <t>План на год</t>
  </si>
  <si>
    <t>Муниципальная программа</t>
  </si>
  <si>
    <t>Защита населения и территории ЗАТО Железногорск от чрезвычайных ситуаций природного и техногенного характера»</t>
  </si>
  <si>
    <t xml:space="preserve">Всего                    </t>
  </si>
  <si>
    <t xml:space="preserve">в том числе:             </t>
  </si>
  <si>
    <t>федеральный бюджет</t>
  </si>
  <si>
    <t xml:space="preserve">краевой бюджет           </t>
  </si>
  <si>
    <t xml:space="preserve">внебюджетные  источники                 </t>
  </si>
  <si>
    <t>местный бюджет</t>
  </si>
  <si>
    <t>Подпрограмма</t>
  </si>
  <si>
    <t>Подготовка населения и территории в области гражданской обороны, предупреждения и ликвидации чрезвычайных ситуаций</t>
  </si>
  <si>
    <t>Обеспечение первичных мер пожарной безопасности на территории ЗАТО Железногорск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</si>
  <si>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
«Защита населения и территории ЗАТО Железногорск от чрезвычайных ситуаций природного и техногенного характера»</t>
  </si>
  <si>
    <t>Статус (муниципальная программа, подпрограмма)</t>
  </si>
  <si>
    <t>Наименование  программы, подпрограммы</t>
  </si>
  <si>
    <t>Наименовние Главного распорядителя бюджетных средств</t>
  </si>
  <si>
    <t>КБК</t>
  </si>
  <si>
    <t>Примечание</t>
  </si>
  <si>
    <t>КЦСР</t>
  </si>
  <si>
    <t>КВСР</t>
  </si>
  <si>
    <t>КФСР</t>
  </si>
  <si>
    <t>КВР</t>
  </si>
  <si>
    <t xml:space="preserve">Защита населения и территории ЗАТО Железногорск от чрезвычайных ситуаций природного и техногенного характера» </t>
  </si>
  <si>
    <t xml:space="preserve">всего расходные обязательства </t>
  </si>
  <si>
    <t>0500000000</t>
  </si>
  <si>
    <t>Х</t>
  </si>
  <si>
    <r>
      <t>в том числе</t>
    </r>
    <r>
      <rPr>
        <sz val="12"/>
        <rFont val="Times New Roman"/>
        <family val="1"/>
        <charset val="204"/>
      </rPr>
      <t>:</t>
    </r>
  </si>
  <si>
    <t>Администрация ЗАТО г. Железногорск</t>
  </si>
  <si>
    <t>009</t>
  </si>
  <si>
    <t>Муниципальное казенное учреждение "Управление образования"</t>
  </si>
  <si>
    <t>734</t>
  </si>
  <si>
    <t>801</t>
  </si>
  <si>
    <t>всего расходные обязательства</t>
  </si>
  <si>
    <t>0510000000</t>
  </si>
  <si>
    <t>0309</t>
  </si>
  <si>
    <t>Поддержание в постоянной готовности сил и средств, предназначенных для предупреждения и локализации (ликвидации) возможных чрезвычайных ситуаций и минимизации их последствий</t>
  </si>
  <si>
    <t>0510000010</t>
  </si>
  <si>
    <t>240</t>
  </si>
  <si>
    <t>850</t>
  </si>
  <si>
    <t>Оказание содействия в реализации мероприятий по защите населения от чрезвычайных ситуаций природного и техногенного характера</t>
  </si>
  <si>
    <t>0510000020</t>
  </si>
  <si>
    <t>110</t>
  </si>
  <si>
    <t>Расходы на содержание единых дежурно - диспетчерских служб</t>
  </si>
  <si>
    <t>05100S4130</t>
  </si>
  <si>
    <t>в том числе:</t>
  </si>
  <si>
    <t>0520000000</t>
  </si>
  <si>
    <t>Проведение мероприятий противопожарной пропаганды</t>
  </si>
  <si>
    <t>0520000010</t>
  </si>
  <si>
    <t>0113</t>
  </si>
  <si>
    <t>Расходы на обеспечение первичных мер пожарной безопасности</t>
  </si>
  <si>
    <t>05200S4120</t>
  </si>
  <si>
    <t>0701</t>
  </si>
  <si>
    <t>Расходы на уплату административных штафов и иных платежей</t>
  </si>
  <si>
    <t>0520000030</t>
  </si>
  <si>
    <t>Наименование кода</t>
  </si>
  <si>
    <t>Доп. КР</t>
  </si>
  <si>
    <t>Уточненные ассигнования 2020 год</t>
  </si>
  <si>
    <t>Кассовый расход</t>
  </si>
  <si>
    <t>Остаток ассигнований 2020год</t>
  </si>
  <si>
    <t>Администрация закрытого административно-территориального образования город Железногорск</t>
  </si>
  <si>
    <t>ОБЩЕГОСУДАРСТВЕННЫЕ ВОПРОСЫ</t>
  </si>
  <si>
    <t>0100</t>
  </si>
  <si>
    <t>Другие общегосударственные вопросы</t>
  </si>
  <si>
    <t>Муниципальная программа "Защита населения и территории ЗАТО Железногорск от чрезвычайных ситуаций природного и техногенного характера"</t>
  </si>
  <si>
    <t>Подпрограмма "Обеспечение первичных мер пожарной безопасности на территории ЗАТО Железногорск"</t>
  </si>
  <si>
    <t>Расходы за счет собственных средств</t>
  </si>
  <si>
    <t>244</t>
  </si>
  <si>
    <t>01</t>
  </si>
  <si>
    <t>Расходы на уплату административных штрафов и иных платежей</t>
  </si>
  <si>
    <t>853</t>
  </si>
  <si>
    <t>Расходы за счет средств регионального бюджета (для муниципальных образований)</t>
  </si>
  <si>
    <t>10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</si>
  <si>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</si>
  <si>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</si>
  <si>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</si>
  <si>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Подпрограмма "Подготовка населения и территории в области гражданской обороны, предупреждения и ликвидации чрезвычайных ситуаций"</t>
  </si>
  <si>
    <t>852</t>
  </si>
  <si>
    <t>111</t>
  </si>
  <si>
    <t>112</t>
  </si>
  <si>
    <t>119</t>
  </si>
  <si>
    <t>Расходы на содержание единых дежурно-диспетчерских служб</t>
  </si>
  <si>
    <t>ОБРАЗОВАНИЕ</t>
  </si>
  <si>
    <t>0700</t>
  </si>
  <si>
    <t>Дополнительное образование детей</t>
  </si>
  <si>
    <t>0703</t>
  </si>
  <si>
    <t>622</t>
  </si>
  <si>
    <t>Итого</t>
  </si>
  <si>
    <t>Финансовое управление Администрации ЗАТО г.Железногорск</t>
  </si>
  <si>
    <t>мероприятие
подпрограммы</t>
  </si>
  <si>
    <t>Цель 2: Профилактика и обеспечение безопсности людей на водных объектах.</t>
  </si>
  <si>
    <t xml:space="preserve">Целевой показатель 5:
Изготовление и размещение информационных плакатов по тематике безопасности людей на водных объектах
</t>
  </si>
  <si>
    <t xml:space="preserve">Целевой показатель 6:
Изготовление и прокат видеороликов по правилам поведения на  водных объектах
</t>
  </si>
  <si>
    <t xml:space="preserve">Целевой показатель 7:
Уменьшение количества происшествий на водных объектах
</t>
  </si>
  <si>
    <t xml:space="preserve">Информация о целевых показателях и показателях результативности муниципальной программы 
«Защита населения и территории ЗАТО Железногорск от чрезвычайных ситуаций природного и техногенного характера» </t>
  </si>
  <si>
    <t>Приложение № 1</t>
  </si>
  <si>
    <t>к муниципальной программе</t>
  </si>
  <si>
    <t>"Защита населения и территории ЗАТО Железногорск от чрезвычайных ситуаций природного и техногенного характера"</t>
  </si>
  <si>
    <t>Информация о ресурсном обеспечении муниципальной программы за счет средств местного бюджета, в том числе средств, поступивших из бюджетов других уровней бюджетной системы</t>
  </si>
  <si>
    <t>Наименование показателя</t>
  </si>
  <si>
    <t>2020</t>
  </si>
  <si>
    <t>2021</t>
  </si>
  <si>
    <t>2022</t>
  </si>
  <si>
    <t>Итого на период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</si>
  <si>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</si>
  <si>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</si>
  <si>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</si>
  <si>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</si>
  <si>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</si>
  <si>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</si>
  <si>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</si>
  <si>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</si>
  <si>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</si>
  <si>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Резерв средств на софинансирование мероприятий по краевой программе в рамках подпрограммы "Обеспечение первичных мер пожарной безопасности на территории ЗАТО Железногорск"</t>
  </si>
  <si>
    <t>0520000040</t>
  </si>
  <si>
    <t>Другие вопросы в области национальной безопасности и правоохранительной деятельности</t>
  </si>
  <si>
    <t>0314</t>
  </si>
  <si>
    <t>Резервные средства</t>
  </si>
  <si>
    <t>870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</si>
  <si>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</si>
  <si>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</si>
  <si>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</si>
  <si>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</si>
  <si>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Начальник отдела общественной безопасности и режима Администрации ЗАТО г.Железногорск</t>
  </si>
  <si>
    <t>1.2.</t>
  </si>
  <si>
    <t>Подпрограмма 2: "Обеспечение первичных мер пожарной безопасности на территории ЗАТО Железногорск"</t>
  </si>
  <si>
    <t>1.2.1.</t>
  </si>
  <si>
    <t>Целевой показатель 5:
Приобретение первичных средств пожаротушения для сельских населенных пунктов в составе ЗАТО Железногорск</t>
  </si>
  <si>
    <t>Целевой показатель 6:
Устройство минерализированной защитной противопожарной полосы</t>
  </si>
  <si>
    <t>Цель 2: Профилактика и обеспечение безопасности людей на водных объектах.</t>
  </si>
  <si>
    <t xml:space="preserve">Задача 2: Задача 2: Обеспечение первичных мер пожарной безопасности на территории ЗАТО Железногорск и необходимых условий для предотвращения гибели и травматизма людей при пожарах, а так же предотвращение материального ущерба. Проведение противопожарной пропаганды. </t>
  </si>
  <si>
    <t>1.2.2.</t>
  </si>
  <si>
    <t>Устройство минерализованной защитной противопожарной полосы.</t>
  </si>
  <si>
    <t>1.2.3.</t>
  </si>
  <si>
    <t>Приобретение первичных средств пожаротушения для сельских населенных пунктов в составе ЗАТО Железногорск.</t>
  </si>
  <si>
    <t>2.1.</t>
  </si>
  <si>
    <t>Отдельное мероприятие: «Пропаганда в области безопасности людей на водных объектах»</t>
  </si>
  <si>
    <t>2.1.1.</t>
  </si>
  <si>
    <t>Изготовление и размещение информационных плакатов по тематике безопасности людей на водных объектах</t>
  </si>
  <si>
    <t>Изготовление и прокат видеороликов по правилам поведения на  водных объектах</t>
  </si>
  <si>
    <t>2.2.</t>
  </si>
  <si>
    <t>Отдельное мероприятие: «Осуществление мероприятий по обеспечению безопасности людей на водных объектах, охране их жизни и здоровья»</t>
  </si>
  <si>
    <t>2.2.1.</t>
  </si>
  <si>
    <t>Уменьшение количества происшествий на водных объектах</t>
  </si>
  <si>
    <t>ФИНАНСОВОЕ УПРАВЛЕНИЕ АДМИНИСТРАЦИИ ЗАТО Г.ЖЕЛЕЗНОГОРСК</t>
  </si>
  <si>
    <t>(наименование организации)</t>
  </si>
  <si>
    <t>Бюджет: бюджет ЗАТО Железногорск</t>
  </si>
  <si>
    <t>Тип бланка расходов: Смета, ПНО</t>
  </si>
  <si>
    <t>руб.</t>
  </si>
  <si>
    <t>Код цели</t>
  </si>
  <si>
    <t>Уточненные ассигнования 2021 год</t>
  </si>
  <si>
    <t>Финансирование</t>
  </si>
  <si>
    <t>Финансирование с учетом непроведенного финансирования</t>
  </si>
  <si>
    <t>Остаток на л/сч</t>
  </si>
  <si>
    <t>Остаток ассигнований 2021год</t>
  </si>
  <si>
    <t>0500000010</t>
  </si>
  <si>
    <t>Пропаганда в области безопасности людей на водных объектах</t>
  </si>
  <si>
    <t>М01</t>
  </si>
  <si>
    <t>0500000020</t>
  </si>
  <si>
    <t>Осуществление мероприятий по обеспечению безопасности людей на водных объектах, охране их жизни и здоровья</t>
  </si>
  <si>
    <t>247</t>
  </si>
  <si>
    <t>СС-7412</t>
  </si>
  <si>
    <t>Муниципальное казенное учреждение "Управление культуры"</t>
  </si>
  <si>
    <t>733</t>
  </si>
  <si>
    <t>612</t>
  </si>
  <si>
    <t>Дошкольное образование</t>
  </si>
  <si>
    <t>0510000040</t>
  </si>
  <si>
    <t>Расходы на осуществление мероприятий по подготовке населения и территории в области гражданской обороны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</si>
  <si>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</si>
  <si>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</si>
  <si>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</si>
  <si>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321</t>
  </si>
  <si>
    <t>СС-7413</t>
  </si>
  <si>
    <t>Отдельное мероприятие программы</t>
  </si>
  <si>
    <t>Исполнение бюджета на 01.01.2022 г.</t>
  </si>
  <si>
    <t>Дата печати 18.02.2022 (17:06:48)</t>
  </si>
  <si>
    <t>КЦСР: 05********</t>
  </si>
  <si>
    <t>КУЛЬТУРА, КИНЕМАТОГРАФИЯ</t>
  </si>
  <si>
    <t>0800</t>
  </si>
  <si>
    <t>Культура</t>
  </si>
  <si>
    <t>0801</t>
  </si>
  <si>
    <t>не более 10</t>
  </si>
  <si>
    <t>2021 (отчетный год)</t>
  </si>
  <si>
    <t>МУНИЦИПАЛЬНОЕ КАЗЕННОЕ УЧРЕЖДЕНИЕ "ЦЕНТРАЛИЗОВАННАЯ БУХГАЛТЕРИЯ"</t>
  </si>
  <si>
    <t>Исполнение бюджета на 01.07.2022 г.</t>
  </si>
  <si>
    <t>Дата печати 18.07.2022 (12:11:50)</t>
  </si>
  <si>
    <t>КЦСР: 0500000010,0500000020,0500000030,0510000020,0510000040,05100S4130,0520000010,0520000030,05200S4120</t>
  </si>
  <si>
    <t>Доп. КР: 01,04,10</t>
  </si>
  <si>
    <t>Доп. ФК</t>
  </si>
  <si>
    <t>Доп. ЭК</t>
  </si>
  <si>
    <t>Код РО</t>
  </si>
  <si>
    <t>Уточненные лимиты 2022 год</t>
  </si>
  <si>
    <t>Ассигнования 2022</t>
  </si>
  <si>
    <t>Ассигнования 2023</t>
  </si>
  <si>
    <t>Ассигнования 2024</t>
  </si>
  <si>
    <t>Прочая закупка товаров, работ и услуг</t>
  </si>
  <si>
    <t>000000</t>
  </si>
  <si>
    <t>04-2551</t>
  </si>
  <si>
    <t>Фонд оплаты труда учреждений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</si>
  <si>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</si>
  <si>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</si>
  <si>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04-2520</t>
  </si>
  <si>
    <t>Уплата иных платежей</t>
  </si>
  <si>
    <t>Приобретение основных средств</t>
  </si>
  <si>
    <t>ИМБТ-7412</t>
  </si>
  <si>
    <t>030000</t>
  </si>
  <si>
    <t>04-2520, 04-2520</t>
  </si>
  <si>
    <t>04-2547</t>
  </si>
  <si>
    <t>Уплата прочих налогов, сборов</t>
  </si>
  <si>
    <t>Иные выплаты персоналу учреждений, за исключением фонда оплаты труда</t>
  </si>
  <si>
    <t>2022 (текущий год)</t>
  </si>
  <si>
    <t>2021
(отчетный год)</t>
  </si>
  <si>
    <t xml:space="preserve">Целевой показатель 7:
Организация уборки сухой растительности и покоса травы на землях общего пользования.
</t>
  </si>
  <si>
    <t>Целевой показатель 8:
Приобретение специального кустореза и (или) бензоинструмента для уборки сухой растительности и покоса травы на землях общего пользования.</t>
  </si>
  <si>
    <t xml:space="preserve">Количество лиц, погибших при чрезвычайных ситуациях </t>
  </si>
  <si>
    <t xml:space="preserve">Целевой показатель 9:
Количество лиц, погибших при чрезвычайных ситуациях </t>
  </si>
  <si>
    <t>Целевой показатель 10:
Количество чрезвычайных ситуаций.</t>
  </si>
  <si>
    <t>Целевой показатель 11:
Работоспособность технических средств муниципальной автоматизированной системы оповещения ЗАТО Железногорск Красноярского края.</t>
  </si>
  <si>
    <t>Целевой показатель 12:
Снижение количества зарегистрированных пожаров
по сравнению с показателем 2019 года.</t>
  </si>
  <si>
    <t>Целевой показатель 13:
Снижение числа погибших при пожарах по сравнению с показателем 2019 года.</t>
  </si>
  <si>
    <t>%</t>
  </si>
  <si>
    <t xml:space="preserve">Целевой показатель 14:
Изготовление и размещение информационных плакатов по тематике безопасности людей на водных объектах
</t>
  </si>
  <si>
    <t>1.1.4.</t>
  </si>
  <si>
    <t>1.1.5.</t>
  </si>
  <si>
    <t>1.1.6.</t>
  </si>
  <si>
    <t>Количество чрезвычайных ситуаций.</t>
  </si>
  <si>
    <t>Работоспособность технических средств муниципальной автоматизированной системы оповещения ЗАТО Железногорск Красноярского края.</t>
  </si>
  <si>
    <t>Организация уборки сухой растительности и покоса травы на землях общего пользования.</t>
  </si>
  <si>
    <t>Приобретение специального кустореза и (или) бензоинструмента для уборки сухой растительности и покоса травы на землях общего пользования.</t>
  </si>
  <si>
    <t>Снижение количества зарегистрированных пожаров
по сравнению с показателем 2019 года.</t>
  </si>
  <si>
    <t>Снижение числа погибших при пожарах по сравнению с показателем 2019 года.</t>
  </si>
  <si>
    <t>1.2.4.</t>
  </si>
  <si>
    <t>1.2.5.</t>
  </si>
  <si>
    <t>1.2.6.</t>
  </si>
  <si>
    <t>1.2.7.</t>
  </si>
  <si>
    <t>Задача 3: Повышение информированности населения по безопасности на водных объектах.</t>
  </si>
  <si>
    <t>2.1.2.</t>
  </si>
  <si>
    <t>Задача 4: Обеспечение безопасности людей на водных объектах.</t>
  </si>
  <si>
    <t>Исполнение бюджета на 01.10.2022 г.</t>
  </si>
  <si>
    <t>Дата печати 03.10.2022 (12:14:43)</t>
  </si>
  <si>
    <t>Бланк расходов: 009-МКУ "Централизованная бухгалтерия", 009-МКУ "УИК", 009-МКУ "МЦ", 009 - МКУ "Муниципальный архив", 009-МКУ ЦОС, 009-МКУ "Управление поселковыми территориями", 009-МКУ "Управление ГОЧС и режима ЗАТО Железногорск", 009-МКУ "УКС", 009-МКУ "УИЗИЗ", 009-Администрация ЗАТО г.Железногорск, 009-МКУ "УФКИС"</t>
  </si>
  <si>
    <t>КЦСР: 05200S4120,0520000030,0520000010,05100S4130,0510000040,0510000020,0500000030,0500000020,0500000010</t>
  </si>
  <si>
    <t>Доп. КР: 01,10,04</t>
  </si>
  <si>
    <t>Ассигнования ПБС 2022</t>
  </si>
  <si>
    <t>Исполнение судебных актов Российской Федерации и мировых соглашений по возмещению причиненного вреда</t>
  </si>
  <si>
    <t>831</t>
  </si>
  <si>
    <t>отчетный пеиод январь - декабрь</t>
  </si>
  <si>
    <t>Исполнение бюджета на 01.01.2023 г.</t>
  </si>
  <si>
    <t>Дата печати 15.02.2023 (10:07:39)</t>
  </si>
  <si>
    <t>Бланк расходов: 009-Администрация ЗАТО г.Железногорск (ПНО), 009-МКУ "Централизованная бухгалтерия", 009-МКУ "УИК", 009-МКУ "МЦ", 009 - МКУ "Муниципальный архив", 009-МКУ ЦОС, 009-МКУ "Управление поселковыми территориями", 009-МКУ "Управление ГОЧС и режима ЗАТО Железногорск", 009-МКУ "УКС", 009-МКУ "УИЗИЗ", 009-Администрация ЗАТО г.Железногорск, 009-МКУ "УФКИС"</t>
  </si>
  <si>
    <t>Отчетный период январь - декабрь</t>
  </si>
  <si>
    <t>Отчетный период                                  январь - декабрь</t>
  </si>
  <si>
    <t>Целевой показатель 15:
Изготовление и прокат видеороликов по правилам поведения на  водных объектах</t>
  </si>
  <si>
    <t>Целевой показатель 16:
Уменьшение количества происшествий на водных объектах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</si>
</sst>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0\ _₽"/>
    <numFmt numFmtId="165" formatCode="#,##0.00_р_."/>
    <numFmt numFmtId="166" formatCode="dd/mm/yyyy\ hh:mm"/>
    <numFmt numFmtId="167" formatCode="?"/>
  </numFmts>
  <fonts count="29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.8"/>
      <name val="Arial Cyr"/>
    </font>
    <font>
      <sz val="12"/>
      <color theme="0"/>
      <name val="Times New Roman"/>
      <family val="1"/>
      <charset val="204"/>
    </font>
    <font>
      <sz val="12"/>
      <color theme="2"/>
      <name val="Times New Roman"/>
      <family val="1"/>
      <charset val="204"/>
    </font>
    <font>
      <sz val="12"/>
      <color theme="9" tint="0.7999816888943144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8"/>
      <name val="Arial Cyr"/>
    </font>
    <font>
      <b/>
      <sz val="11.45"/>
      <name val="MS Sans Serif"/>
    </font>
    <font>
      <sz val="11"/>
      <name val="Calibri"/>
      <family val="2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.8"/>
      <name val="Arial"/>
      <family val="2"/>
      <charset val="204"/>
    </font>
    <font>
      <sz val="10.8"/>
      <name val="Arial"/>
      <family val="2"/>
      <charset val="204"/>
    </font>
    <font>
      <sz val="11.45"/>
      <name val="MS Sans Serif"/>
    </font>
    <font>
      <b/>
      <sz val="14.85"/>
      <name val="Times New Roman"/>
    </font>
    <font>
      <sz val="13.5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6" fillId="0" borderId="0"/>
    <xf numFmtId="0" fontId="2" fillId="2" borderId="0"/>
    <xf numFmtId="0" fontId="15" fillId="0" borderId="0"/>
    <xf numFmtId="0" fontId="16" fillId="0" borderId="0"/>
  </cellStyleXfs>
  <cellXfs count="253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lef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Fill="1" applyBorder="1" applyAlignment="1">
      <alignment horizontal="justify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justify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6" fillId="0" borderId="0" xfId="3"/>
    <xf numFmtId="164" fontId="4" fillId="0" borderId="2" xfId="1" applyNumberFormat="1" applyFont="1" applyFill="1" applyBorder="1" applyAlignment="1">
      <alignment horizontal="center" vertical="center" wrapText="1"/>
    </xf>
    <xf numFmtId="0" fontId="7" fillId="0" borderId="0" xfId="3" applyFont="1"/>
    <xf numFmtId="2" fontId="4" fillId="0" borderId="2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horizontal="right" vertical="center" wrapText="1"/>
    </xf>
    <xf numFmtId="0" fontId="4" fillId="0" borderId="2" xfId="1" applyFont="1" applyFill="1" applyBorder="1" applyAlignment="1">
      <alignment vertical="center" wrapText="1"/>
    </xf>
    <xf numFmtId="165" fontId="4" fillId="0" borderId="8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</xf>
    <xf numFmtId="49" fontId="8" fillId="0" borderId="13" xfId="0" applyNumberFormat="1" applyFont="1" applyBorder="1" applyAlignment="1" applyProtection="1">
      <alignment horizontal="left" vertical="center" wrapText="1"/>
    </xf>
    <xf numFmtId="49" fontId="8" fillId="0" borderId="14" xfId="0" applyNumberFormat="1" applyFont="1" applyBorder="1" applyAlignment="1" applyProtection="1">
      <alignment horizontal="center" vertical="center" wrapText="1"/>
    </xf>
    <xf numFmtId="4" fontId="8" fillId="0" borderId="14" xfId="0" applyNumberFormat="1" applyFont="1" applyBorder="1" applyAlignment="1" applyProtection="1">
      <alignment horizontal="right" vertical="center" wrapText="1"/>
    </xf>
    <xf numFmtId="49" fontId="13" fillId="0" borderId="15" xfId="0" applyNumberFormat="1" applyFont="1" applyBorder="1" applyAlignment="1" applyProtection="1">
      <alignment horizontal="left" vertical="center" wrapText="1"/>
    </xf>
    <xf numFmtId="49" fontId="13" fillId="0" borderId="15" xfId="0" applyNumberFormat="1" applyFont="1" applyBorder="1" applyAlignment="1" applyProtection="1">
      <alignment horizontal="center" vertical="center" wrapText="1"/>
    </xf>
    <xf numFmtId="4" fontId="13" fillId="0" borderId="15" xfId="0" applyNumberFormat="1" applyFont="1" applyBorder="1" applyAlignment="1" applyProtection="1">
      <alignment horizontal="right" vertical="center" wrapText="1"/>
    </xf>
    <xf numFmtId="49" fontId="8" fillId="0" borderId="13" xfId="0" applyNumberFormat="1" applyFont="1" applyBorder="1" applyAlignment="1" applyProtection="1">
      <alignment horizontal="left"/>
    </xf>
    <xf numFmtId="49" fontId="8" fillId="0" borderId="14" xfId="0" applyNumberFormat="1" applyFont="1" applyBorder="1" applyAlignment="1" applyProtection="1">
      <alignment horizontal="center"/>
    </xf>
    <xf numFmtId="4" fontId="8" fillId="0" borderId="14" xfId="0" applyNumberFormat="1" applyFont="1" applyBorder="1" applyAlignment="1" applyProtection="1">
      <alignment horizontal="right"/>
    </xf>
    <xf numFmtId="49" fontId="8" fillId="3" borderId="13" xfId="0" applyNumberFormat="1" applyFont="1" applyFill="1" applyBorder="1" applyAlignment="1" applyProtection="1">
      <alignment horizontal="left" vertical="center" wrapText="1"/>
    </xf>
    <xf numFmtId="49" fontId="8" fillId="3" borderId="14" xfId="0" applyNumberFormat="1" applyFont="1" applyFill="1" applyBorder="1" applyAlignment="1" applyProtection="1">
      <alignment horizontal="center" vertical="center" wrapText="1"/>
    </xf>
    <xf numFmtId="4" fontId="8" fillId="3" borderId="14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/>
    <xf numFmtId="0" fontId="0" fillId="0" borderId="0" xfId="0" applyFill="1"/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4" fontId="4" fillId="0" borderId="2" xfId="1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0" xfId="6" applyFont="1"/>
    <xf numFmtId="0" fontId="3" fillId="0" borderId="0" xfId="6" applyFont="1" applyFill="1"/>
    <xf numFmtId="0" fontId="18" fillId="0" borderId="0" xfId="6" applyFont="1"/>
    <xf numFmtId="0" fontId="3" fillId="0" borderId="0" xfId="6" applyFont="1" applyBorder="1" applyAlignment="1" applyProtection="1">
      <alignment horizontal="center" vertical="center"/>
    </xf>
    <xf numFmtId="49" fontId="3" fillId="0" borderId="16" xfId="6" applyNumberFormat="1" applyFont="1" applyBorder="1" applyAlignment="1" applyProtection="1"/>
    <xf numFmtId="49" fontId="17" fillId="0" borderId="2" xfId="6" applyNumberFormat="1" applyFont="1" applyBorder="1" applyAlignment="1" applyProtection="1">
      <alignment horizontal="center" vertical="center" wrapText="1"/>
    </xf>
    <xf numFmtId="49" fontId="19" fillId="0" borderId="2" xfId="6" applyNumberFormat="1" applyFont="1" applyBorder="1" applyAlignment="1" applyProtection="1">
      <alignment horizontal="left" vertical="top" wrapText="1"/>
    </xf>
    <xf numFmtId="49" fontId="19" fillId="0" borderId="2" xfId="6" applyNumberFormat="1" applyFont="1" applyBorder="1" applyAlignment="1" applyProtection="1">
      <alignment horizontal="center" vertical="top" wrapText="1"/>
    </xf>
    <xf numFmtId="4" fontId="19" fillId="0" borderId="2" xfId="6" applyNumberFormat="1" applyFont="1" applyBorder="1" applyAlignment="1" applyProtection="1">
      <alignment horizontal="right" vertical="top" wrapText="1"/>
    </xf>
    <xf numFmtId="0" fontId="16" fillId="0" borderId="0" xfId="6"/>
    <xf numFmtId="49" fontId="20" fillId="0" borderId="17" xfId="6" applyNumberFormat="1" applyFont="1" applyBorder="1" applyAlignment="1" applyProtection="1">
      <alignment horizontal="left" vertical="top" wrapText="1"/>
    </xf>
    <xf numFmtId="49" fontId="20" fillId="0" borderId="17" xfId="6" applyNumberFormat="1" applyFont="1" applyBorder="1" applyAlignment="1" applyProtection="1">
      <alignment horizontal="center" vertical="top" wrapText="1"/>
    </xf>
    <xf numFmtId="4" fontId="20" fillId="0" borderId="17" xfId="6" applyNumberFormat="1" applyFont="1" applyBorder="1" applyAlignment="1" applyProtection="1">
      <alignment horizontal="right" vertical="top" wrapText="1"/>
    </xf>
    <xf numFmtId="49" fontId="20" fillId="0" borderId="2" xfId="6" applyNumberFormat="1" applyFont="1" applyBorder="1" applyAlignment="1" applyProtection="1">
      <alignment horizontal="left" vertical="top" wrapText="1"/>
    </xf>
    <xf numFmtId="49" fontId="20" fillId="0" borderId="2" xfId="6" applyNumberFormat="1" applyFont="1" applyBorder="1" applyAlignment="1" applyProtection="1">
      <alignment horizontal="center" vertical="top" wrapText="1"/>
    </xf>
    <xf numFmtId="4" fontId="20" fillId="0" borderId="2" xfId="6" applyNumberFormat="1" applyFont="1" applyBorder="1" applyAlignment="1" applyProtection="1">
      <alignment horizontal="right" vertical="top" wrapText="1"/>
    </xf>
    <xf numFmtId="49" fontId="19" fillId="3" borderId="2" xfId="6" applyNumberFormat="1" applyFont="1" applyFill="1" applyBorder="1" applyAlignment="1" applyProtection="1">
      <alignment horizontal="left" vertical="top" wrapText="1"/>
    </xf>
    <xf numFmtId="49" fontId="19" fillId="3" borderId="2" xfId="6" applyNumberFormat="1" applyFont="1" applyFill="1" applyBorder="1" applyAlignment="1" applyProtection="1">
      <alignment horizontal="center" vertical="top" wrapText="1"/>
    </xf>
    <xf numFmtId="4" fontId="19" fillId="3" borderId="2" xfId="6" applyNumberFormat="1" applyFont="1" applyFill="1" applyBorder="1" applyAlignment="1" applyProtection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0" fillId="0" borderId="2" xfId="0" applyFill="1" applyBorder="1"/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21" fillId="0" borderId="0" xfId="0" applyFont="1" applyBorder="1" applyAlignment="1" applyProtection="1"/>
    <xf numFmtId="0" fontId="13" fillId="0" borderId="0" xfId="0" applyFont="1" applyBorder="1" applyAlignment="1" applyProtection="1"/>
    <xf numFmtId="0" fontId="22" fillId="0" borderId="0" xfId="0" applyFont="1" applyBorder="1" applyAlignment="1" applyProtection="1">
      <alignment horizontal="left"/>
    </xf>
    <xf numFmtId="0" fontId="22" fillId="0" borderId="0" xfId="0" applyFont="1" applyBorder="1" applyAlignment="1" applyProtection="1">
      <alignment horizontal="center"/>
    </xf>
    <xf numFmtId="166" fontId="22" fillId="0" borderId="0" xfId="0" applyNumberFormat="1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wrapText="1"/>
    </xf>
    <xf numFmtId="49" fontId="8" fillId="4" borderId="13" xfId="0" applyNumberFormat="1" applyFont="1" applyFill="1" applyBorder="1" applyAlignment="1" applyProtection="1">
      <alignment horizontal="left" vertical="center" wrapText="1"/>
    </xf>
    <xf numFmtId="49" fontId="8" fillId="4" borderId="14" xfId="0" applyNumberFormat="1" applyFont="1" applyFill="1" applyBorder="1" applyAlignment="1" applyProtection="1">
      <alignment horizontal="center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49" fontId="13" fillId="4" borderId="15" xfId="0" applyNumberFormat="1" applyFont="1" applyFill="1" applyBorder="1" applyAlignment="1" applyProtection="1">
      <alignment horizontal="left" vertical="center" wrapText="1"/>
    </xf>
    <xf numFmtId="49" fontId="13" fillId="4" borderId="15" xfId="0" applyNumberFormat="1" applyFont="1" applyFill="1" applyBorder="1" applyAlignment="1" applyProtection="1">
      <alignment horizontal="center" vertical="center" wrapText="1"/>
    </xf>
    <xf numFmtId="4" fontId="13" fillId="4" borderId="15" xfId="0" applyNumberFormat="1" applyFont="1" applyFill="1" applyBorder="1" applyAlignment="1" applyProtection="1">
      <alignment horizontal="right" vertical="center" wrapText="1"/>
    </xf>
    <xf numFmtId="49" fontId="8" fillId="5" borderId="13" xfId="0" applyNumberFormat="1" applyFont="1" applyFill="1" applyBorder="1" applyAlignment="1" applyProtection="1">
      <alignment horizontal="left" vertical="center" wrapText="1"/>
    </xf>
    <xf numFmtId="49" fontId="8" fillId="5" borderId="14" xfId="0" applyNumberFormat="1" applyFont="1" applyFill="1" applyBorder="1" applyAlignment="1" applyProtection="1">
      <alignment horizontal="center" vertical="center" wrapText="1"/>
    </xf>
    <xf numFmtId="4" fontId="8" fillId="5" borderId="14" xfId="0" applyNumberFormat="1" applyFont="1" applyFill="1" applyBorder="1" applyAlignment="1" applyProtection="1">
      <alignment horizontal="right" vertical="center" wrapText="1"/>
    </xf>
    <xf numFmtId="49" fontId="8" fillId="6" borderId="13" xfId="0" applyNumberFormat="1" applyFont="1" applyFill="1" applyBorder="1" applyAlignment="1" applyProtection="1">
      <alignment horizontal="left" vertical="center" wrapText="1"/>
    </xf>
    <xf numFmtId="49" fontId="8" fillId="6" borderId="14" xfId="0" applyNumberFormat="1" applyFont="1" applyFill="1" applyBorder="1" applyAlignment="1" applyProtection="1">
      <alignment horizontal="center" vertical="center" wrapText="1"/>
    </xf>
    <xf numFmtId="4" fontId="8" fillId="6" borderId="14" xfId="0" applyNumberFormat="1" applyFont="1" applyFill="1" applyBorder="1" applyAlignment="1" applyProtection="1">
      <alignment horizontal="right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vertical="center" wrapText="1"/>
    </xf>
    <xf numFmtId="49" fontId="4" fillId="6" borderId="2" xfId="1" applyNumberFormat="1" applyFont="1" applyFill="1" applyBorder="1" applyAlignment="1">
      <alignment horizontal="center" vertical="center" wrapText="1"/>
    </xf>
    <xf numFmtId="4" fontId="4" fillId="6" borderId="2" xfId="1" applyNumberFormat="1" applyFont="1" applyFill="1" applyBorder="1" applyAlignment="1">
      <alignment horizontal="right" vertical="center" wrapText="1"/>
    </xf>
    <xf numFmtId="4" fontId="4" fillId="6" borderId="2" xfId="0" applyNumberFormat="1" applyFont="1" applyFill="1" applyBorder="1" applyAlignment="1">
      <alignment horizontal="right" vertical="center"/>
    </xf>
    <xf numFmtId="4" fontId="9" fillId="6" borderId="2" xfId="1" applyNumberFormat="1" applyFont="1" applyFill="1" applyBorder="1" applyAlignment="1">
      <alignment horizontal="right" vertical="center" wrapText="1"/>
    </xf>
    <xf numFmtId="0" fontId="4" fillId="6" borderId="10" xfId="1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 wrapText="1"/>
    </xf>
    <xf numFmtId="49" fontId="4" fillId="6" borderId="2" xfId="1" applyNumberFormat="1" applyFont="1" applyFill="1" applyBorder="1" applyAlignment="1">
      <alignment horizontal="center" vertical="center"/>
    </xf>
    <xf numFmtId="43" fontId="4" fillId="6" borderId="2" xfId="1" applyNumberFormat="1" applyFont="1" applyFill="1" applyBorder="1" applyAlignment="1">
      <alignment horizontal="right" vertical="center" wrapText="1"/>
    </xf>
    <xf numFmtId="49" fontId="11" fillId="6" borderId="2" xfId="1" applyNumberFormat="1" applyFont="1" applyFill="1" applyBorder="1" applyAlignment="1">
      <alignment horizontal="center" vertical="center" wrapText="1"/>
    </xf>
    <xf numFmtId="49" fontId="11" fillId="6" borderId="2" xfId="1" applyNumberFormat="1" applyFont="1" applyFill="1" applyBorder="1" applyAlignment="1">
      <alignment horizontal="center" vertical="center"/>
    </xf>
    <xf numFmtId="49" fontId="10" fillId="6" borderId="2" xfId="1" applyNumberFormat="1" applyFont="1" applyFill="1" applyBorder="1" applyAlignment="1">
      <alignment horizontal="center" vertical="center" wrapText="1"/>
    </xf>
    <xf numFmtId="49" fontId="10" fillId="6" borderId="2" xfId="1" applyNumberFormat="1" applyFont="1" applyFill="1" applyBorder="1" applyAlignment="1">
      <alignment horizontal="center" vertical="center"/>
    </xf>
    <xf numFmtId="4" fontId="9" fillId="6" borderId="2" xfId="1" applyNumberFormat="1" applyFont="1" applyFill="1" applyBorder="1" applyAlignment="1">
      <alignment horizontal="center" vertical="center" wrapText="1"/>
    </xf>
    <xf numFmtId="4" fontId="4" fillId="6" borderId="2" xfId="0" applyNumberFormat="1" applyFont="1" applyFill="1" applyBorder="1" applyAlignment="1">
      <alignment horizontal="center" vertical="center"/>
    </xf>
    <xf numFmtId="49" fontId="12" fillId="6" borderId="5" xfId="4" applyNumberFormat="1" applyFont="1" applyFill="1" applyBorder="1" applyAlignment="1">
      <alignment horizontal="center" vertical="center" shrinkToFit="1"/>
    </xf>
    <xf numFmtId="49" fontId="12" fillId="6" borderId="2" xfId="4" applyNumberFormat="1" applyFont="1" applyFill="1" applyBorder="1" applyAlignment="1">
      <alignment horizontal="center" vertical="center" shrinkToFit="1"/>
    </xf>
    <xf numFmtId="2" fontId="4" fillId="6" borderId="2" xfId="1" applyNumberFormat="1" applyFont="1" applyFill="1" applyBorder="1" applyAlignment="1">
      <alignment horizontal="center" vertical="center" wrapText="1"/>
    </xf>
    <xf numFmtId="0" fontId="4" fillId="6" borderId="2" xfId="1" applyNumberFormat="1" applyFont="1" applyFill="1" applyBorder="1" applyAlignment="1">
      <alignment horizontal="center" vertical="center" wrapText="1"/>
    </xf>
    <xf numFmtId="2" fontId="4" fillId="6" borderId="2" xfId="1" applyNumberFormat="1" applyFont="1" applyFill="1" applyBorder="1" applyAlignment="1">
      <alignment horizontal="left" vertical="center" wrapText="1"/>
    </xf>
    <xf numFmtId="2" fontId="4" fillId="6" borderId="2" xfId="1" applyNumberFormat="1" applyFont="1" applyFill="1" applyBorder="1" applyAlignment="1">
      <alignment horizontal="center" vertical="center"/>
    </xf>
    <xf numFmtId="2" fontId="4" fillId="6" borderId="5" xfId="1" applyNumberFormat="1" applyFont="1" applyFill="1" applyBorder="1" applyAlignment="1">
      <alignment horizontal="left" vertical="center" wrapText="1"/>
    </xf>
    <xf numFmtId="2" fontId="10" fillId="6" borderId="2" xfId="1" applyNumberFormat="1" applyFont="1" applyFill="1" applyBorder="1" applyAlignment="1">
      <alignment horizontal="center" vertical="center" wrapText="1"/>
    </xf>
    <xf numFmtId="2" fontId="10" fillId="6" borderId="2" xfId="1" applyNumberFormat="1" applyFont="1" applyFill="1" applyBorder="1" applyAlignment="1">
      <alignment horizontal="center" vertical="center"/>
    </xf>
    <xf numFmtId="0" fontId="4" fillId="6" borderId="2" xfId="1" applyNumberFormat="1" applyFont="1" applyFill="1" applyBorder="1" applyAlignment="1">
      <alignment horizontal="center" vertical="center"/>
    </xf>
    <xf numFmtId="0" fontId="24" fillId="0" borderId="0" xfId="0" applyFont="1" applyBorder="1" applyAlignment="1" applyProtection="1"/>
    <xf numFmtId="0" fontId="0" fillId="7" borderId="0" xfId="0" applyFill="1"/>
    <xf numFmtId="0" fontId="25" fillId="0" borderId="0" xfId="0" applyFont="1" applyBorder="1" applyAlignment="1" applyProtection="1"/>
    <xf numFmtId="0" fontId="26" fillId="0" borderId="0" xfId="0" applyFont="1" applyBorder="1" applyAlignment="1" applyProtection="1">
      <alignment horizontal="left"/>
    </xf>
    <xf numFmtId="0" fontId="26" fillId="0" borderId="0" xfId="0" applyFont="1" applyBorder="1" applyAlignment="1" applyProtection="1">
      <alignment horizontal="center"/>
    </xf>
    <xf numFmtId="166" fontId="26" fillId="0" borderId="0" xfId="0" applyNumberFormat="1" applyFont="1" applyBorder="1" applyAlignment="1" applyProtection="1">
      <alignment horizontal="center"/>
    </xf>
    <xf numFmtId="0" fontId="24" fillId="0" borderId="0" xfId="0" applyFont="1" applyBorder="1" applyAlignment="1" applyProtection="1">
      <alignment horizontal="left" vertical="top" wrapText="1"/>
    </xf>
    <xf numFmtId="0" fontId="24" fillId="0" borderId="0" xfId="0" applyFont="1" applyBorder="1" applyAlignment="1" applyProtection="1">
      <alignment wrapText="1"/>
    </xf>
    <xf numFmtId="49" fontId="27" fillId="0" borderId="2" xfId="0" applyNumberFormat="1" applyFont="1" applyBorder="1" applyAlignment="1" applyProtection="1">
      <alignment horizontal="center" vertical="center" wrapText="1"/>
    </xf>
    <xf numFmtId="49" fontId="27" fillId="7" borderId="2" xfId="0" applyNumberFormat="1" applyFont="1" applyFill="1" applyBorder="1" applyAlignment="1" applyProtection="1">
      <alignment horizontal="center" vertical="center" wrapText="1"/>
    </xf>
    <xf numFmtId="49" fontId="28" fillId="0" borderId="13" xfId="0" applyNumberFormat="1" applyFont="1" applyBorder="1" applyAlignment="1" applyProtection="1">
      <alignment horizontal="left" vertical="center" wrapText="1"/>
    </xf>
    <xf numFmtId="49" fontId="28" fillId="0" borderId="14" xfId="0" applyNumberFormat="1" applyFont="1" applyBorder="1" applyAlignment="1" applyProtection="1">
      <alignment horizontal="center" vertical="center" wrapText="1"/>
    </xf>
    <xf numFmtId="49" fontId="28" fillId="0" borderId="14" xfId="0" applyNumberFormat="1" applyFont="1" applyBorder="1" applyAlignment="1" applyProtection="1">
      <alignment horizontal="left" vertical="center" wrapText="1"/>
    </xf>
    <xf numFmtId="4" fontId="28" fillId="7" borderId="14" xfId="0" applyNumberFormat="1" applyFont="1" applyFill="1" applyBorder="1" applyAlignment="1" applyProtection="1">
      <alignment horizontal="right" vertical="center" wrapText="1"/>
    </xf>
    <xf numFmtId="4" fontId="28" fillId="0" borderId="14" xfId="0" applyNumberFormat="1" applyFont="1" applyBorder="1" applyAlignment="1" applyProtection="1">
      <alignment horizontal="right" vertical="center" wrapText="1"/>
    </xf>
    <xf numFmtId="49" fontId="25" fillId="0" borderId="15" xfId="0" applyNumberFormat="1" applyFont="1" applyBorder="1" applyAlignment="1" applyProtection="1">
      <alignment horizontal="left" vertical="center" wrapText="1"/>
    </xf>
    <xf numFmtId="49" fontId="25" fillId="0" borderId="15" xfId="0" applyNumberFormat="1" applyFont="1" applyBorder="1" applyAlignment="1" applyProtection="1">
      <alignment horizontal="center" vertical="center" wrapText="1"/>
    </xf>
    <xf numFmtId="4" fontId="25" fillId="7" borderId="15" xfId="0" applyNumberFormat="1" applyFont="1" applyFill="1" applyBorder="1" applyAlignment="1" applyProtection="1">
      <alignment horizontal="right" vertical="center" wrapText="1"/>
    </xf>
    <xf numFmtId="4" fontId="25" fillId="0" borderId="15" xfId="0" applyNumberFormat="1" applyFont="1" applyBorder="1" applyAlignment="1" applyProtection="1">
      <alignment horizontal="right" vertical="center" wrapText="1"/>
    </xf>
    <xf numFmtId="49" fontId="28" fillId="0" borderId="13" xfId="0" applyNumberFormat="1" applyFont="1" applyBorder="1" applyAlignment="1" applyProtection="1">
      <alignment horizontal="left"/>
    </xf>
    <xf numFmtId="49" fontId="28" fillId="0" borderId="14" xfId="0" applyNumberFormat="1" applyFont="1" applyBorder="1" applyAlignment="1" applyProtection="1">
      <alignment horizontal="center"/>
    </xf>
    <xf numFmtId="49" fontId="28" fillId="0" borderId="14" xfId="0" applyNumberFormat="1" applyFont="1" applyBorder="1" applyAlignment="1" applyProtection="1">
      <alignment horizontal="left"/>
    </xf>
    <xf numFmtId="4" fontId="28" fillId="7" borderId="14" xfId="0" applyNumberFormat="1" applyFont="1" applyFill="1" applyBorder="1" applyAlignment="1" applyProtection="1">
      <alignment horizontal="right"/>
    </xf>
    <xf numFmtId="4" fontId="28" fillId="0" borderId="14" xfId="0" applyNumberFormat="1" applyFont="1" applyBorder="1" applyAlignment="1" applyProtection="1">
      <alignment horizontal="right"/>
    </xf>
    <xf numFmtId="49" fontId="28" fillId="8" borderId="13" xfId="0" applyNumberFormat="1" applyFont="1" applyFill="1" applyBorder="1" applyAlignment="1" applyProtection="1">
      <alignment horizontal="left" vertical="center" wrapText="1"/>
    </xf>
    <xf numFmtId="49" fontId="28" fillId="8" borderId="14" xfId="0" applyNumberFormat="1" applyFont="1" applyFill="1" applyBorder="1" applyAlignment="1" applyProtection="1">
      <alignment horizontal="center" vertical="center" wrapText="1"/>
    </xf>
    <xf numFmtId="49" fontId="28" fillId="8" borderId="14" xfId="0" applyNumberFormat="1" applyFont="1" applyFill="1" applyBorder="1" applyAlignment="1" applyProtection="1">
      <alignment horizontal="left" vertical="center" wrapText="1"/>
    </xf>
    <xf numFmtId="4" fontId="28" fillId="8" borderId="14" xfId="0" applyNumberFormat="1" applyFont="1" applyFill="1" applyBorder="1" applyAlignment="1" applyProtection="1">
      <alignment horizontal="right" vertical="center" wrapText="1"/>
    </xf>
    <xf numFmtId="49" fontId="28" fillId="3" borderId="13" xfId="0" applyNumberFormat="1" applyFont="1" applyFill="1" applyBorder="1" applyAlignment="1" applyProtection="1">
      <alignment horizontal="left" vertical="center" wrapText="1"/>
    </xf>
    <xf numFmtId="49" fontId="28" fillId="3" borderId="14" xfId="0" applyNumberFormat="1" applyFont="1" applyFill="1" applyBorder="1" applyAlignment="1" applyProtection="1">
      <alignment horizontal="center" vertical="center" wrapText="1"/>
    </xf>
    <xf numFmtId="49" fontId="28" fillId="3" borderId="14" xfId="0" applyNumberFormat="1" applyFont="1" applyFill="1" applyBorder="1" applyAlignment="1" applyProtection="1">
      <alignment horizontal="left" vertical="center" wrapText="1"/>
    </xf>
    <xf numFmtId="4" fontId="28" fillId="3" borderId="14" xfId="0" applyNumberFormat="1" applyFont="1" applyFill="1" applyBorder="1" applyAlignment="1" applyProtection="1">
      <alignment horizontal="right" vertical="center" wrapText="1"/>
    </xf>
    <xf numFmtId="4" fontId="4" fillId="6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4" fontId="0" fillId="0" borderId="2" xfId="0" applyNumberForma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24" fillId="0" borderId="0" xfId="0" applyFont="1" applyBorder="1" applyAlignment="1" applyProtection="1">
      <alignment horizontal="left" vertical="top" wrapText="1"/>
    </xf>
    <xf numFmtId="0" fontId="16" fillId="0" borderId="0" xfId="0" applyFont="1"/>
    <xf numFmtId="0" fontId="0" fillId="6" borderId="0" xfId="0" applyFill="1"/>
    <xf numFmtId="0" fontId="4" fillId="0" borderId="2" xfId="1" applyFont="1" applyFill="1" applyBorder="1" applyAlignment="1">
      <alignment horizontal="left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right" vertical="center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/>
    </xf>
    <xf numFmtId="4" fontId="9" fillId="0" borderId="2" xfId="1" applyNumberFormat="1" applyFont="1" applyFill="1" applyBorder="1" applyAlignment="1">
      <alignment horizontal="right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24" fillId="0" borderId="0" xfId="0" applyFont="1" applyBorder="1" applyAlignment="1" applyProtection="1">
      <alignment horizontal="left" vertical="top" wrapText="1"/>
    </xf>
    <xf numFmtId="49" fontId="28" fillId="4" borderId="13" xfId="0" applyNumberFormat="1" applyFont="1" applyFill="1" applyBorder="1" applyAlignment="1" applyProtection="1">
      <alignment horizontal="left" vertical="center" wrapText="1"/>
    </xf>
    <xf numFmtId="49" fontId="28" fillId="4" borderId="14" xfId="0" applyNumberFormat="1" applyFont="1" applyFill="1" applyBorder="1" applyAlignment="1" applyProtection="1">
      <alignment horizontal="center" vertical="center" wrapText="1"/>
    </xf>
    <xf numFmtId="49" fontId="28" fillId="4" borderId="14" xfId="0" applyNumberFormat="1" applyFont="1" applyFill="1" applyBorder="1" applyAlignment="1" applyProtection="1">
      <alignment horizontal="left" vertical="center" wrapText="1"/>
    </xf>
    <xf numFmtId="4" fontId="28" fillId="4" borderId="14" xfId="0" applyNumberFormat="1" applyFont="1" applyFill="1" applyBorder="1" applyAlignment="1" applyProtection="1">
      <alignment horizontal="right" vertical="center" wrapText="1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right" wrapText="1"/>
    </xf>
    <xf numFmtId="0" fontId="3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6" xfId="1" applyFont="1" applyBorder="1" applyAlignment="1">
      <alignment vertical="center" wrapText="1"/>
    </xf>
    <xf numFmtId="0" fontId="3" fillId="0" borderId="7" xfId="1" applyFont="1" applyBorder="1" applyAlignment="1">
      <alignment vertical="center" wrapText="1"/>
    </xf>
    <xf numFmtId="0" fontId="3" fillId="0" borderId="8" xfId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7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4" fillId="0" borderId="10" xfId="1" applyNumberFormat="1" applyFont="1" applyFill="1" applyBorder="1" applyAlignment="1">
      <alignment horizontal="center" vertical="center" wrapText="1"/>
    </xf>
    <xf numFmtId="2" fontId="4" fillId="0" borderId="9" xfId="1" applyNumberFormat="1" applyFont="1" applyFill="1" applyBorder="1" applyAlignment="1">
      <alignment horizontal="center" vertical="center" wrapText="1"/>
    </xf>
    <xf numFmtId="2" fontId="4" fillId="6" borderId="5" xfId="1" applyNumberFormat="1" applyFont="1" applyFill="1" applyBorder="1" applyAlignment="1">
      <alignment horizontal="center" vertical="center" wrapText="1"/>
    </xf>
    <xf numFmtId="2" fontId="4" fillId="6" borderId="9" xfId="1" applyNumberFormat="1" applyFont="1" applyFill="1" applyBorder="1" applyAlignment="1">
      <alignment horizontal="center" vertical="center" wrapText="1"/>
    </xf>
    <xf numFmtId="2" fontId="4" fillId="6" borderId="5" xfId="1" applyNumberFormat="1" applyFont="1" applyFill="1" applyBorder="1" applyAlignment="1">
      <alignment horizontal="left" vertical="center" wrapText="1"/>
    </xf>
    <xf numFmtId="2" fontId="4" fillId="6" borderId="9" xfId="1" applyNumberFormat="1" applyFont="1" applyFill="1" applyBorder="1" applyAlignment="1">
      <alignment horizontal="left" vertical="center" wrapText="1"/>
    </xf>
    <xf numFmtId="2" fontId="4" fillId="6" borderId="10" xfId="1" applyNumberFormat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 wrapText="1"/>
    </xf>
    <xf numFmtId="0" fontId="4" fillId="6" borderId="10" xfId="1" applyFont="1" applyFill="1" applyBorder="1" applyAlignment="1">
      <alignment horizontal="center" vertical="center" wrapText="1"/>
    </xf>
    <xf numFmtId="0" fontId="4" fillId="6" borderId="9" xfId="1" applyFont="1" applyFill="1" applyBorder="1" applyAlignment="1">
      <alignment horizontal="center" vertical="center" wrapText="1"/>
    </xf>
    <xf numFmtId="0" fontId="4" fillId="6" borderId="5" xfId="1" applyFont="1" applyFill="1" applyBorder="1" applyAlignment="1">
      <alignment horizontal="center" vertical="center"/>
    </xf>
    <xf numFmtId="0" fontId="4" fillId="6" borderId="10" xfId="1" applyFont="1" applyFill="1" applyBorder="1" applyAlignment="1">
      <alignment horizontal="center" vertical="center"/>
    </xf>
    <xf numFmtId="0" fontId="4" fillId="6" borderId="9" xfId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4" fillId="6" borderId="2" xfId="1" applyFont="1" applyFill="1" applyBorder="1" applyAlignment="1">
      <alignment horizontal="center" vertical="center" wrapText="1"/>
    </xf>
    <xf numFmtId="0" fontId="4" fillId="6" borderId="3" xfId="1" applyFont="1" applyFill="1" applyBorder="1" applyAlignment="1">
      <alignment horizontal="center" vertical="center" wrapText="1"/>
    </xf>
    <xf numFmtId="0" fontId="4" fillId="6" borderId="11" xfId="1" applyFont="1" applyFill="1" applyBorder="1" applyAlignment="1">
      <alignment horizontal="center" vertical="center" wrapText="1"/>
    </xf>
    <xf numFmtId="0" fontId="4" fillId="6" borderId="4" xfId="1" applyFont="1" applyFill="1" applyBorder="1" applyAlignment="1">
      <alignment horizontal="center" vertical="center" wrapText="1"/>
    </xf>
    <xf numFmtId="0" fontId="4" fillId="6" borderId="12" xfId="1" applyFont="1" applyFill="1" applyBorder="1" applyAlignment="1">
      <alignment horizontal="center" vertical="center" wrapText="1"/>
    </xf>
    <xf numFmtId="0" fontId="4" fillId="6" borderId="6" xfId="1" applyFont="1" applyFill="1" applyBorder="1" applyAlignment="1">
      <alignment horizontal="center" vertical="center" wrapText="1"/>
    </xf>
    <xf numFmtId="0" fontId="4" fillId="6" borderId="8" xfId="1" applyFont="1" applyFill="1" applyBorder="1" applyAlignment="1">
      <alignment horizontal="center" vertical="center" wrapText="1"/>
    </xf>
    <xf numFmtId="0" fontId="21" fillId="0" borderId="0" xfId="0" applyFont="1" applyBorder="1" applyAlignment="1" applyProtection="1">
      <alignment horizontal="left" vertical="top" wrapText="1"/>
    </xf>
    <xf numFmtId="0" fontId="23" fillId="0" borderId="0" xfId="0" applyFont="1" applyBorder="1" applyAlignment="1" applyProtection="1">
      <alignment horizontal="left" vertical="top" wrapText="1"/>
    </xf>
    <xf numFmtId="0" fontId="21" fillId="0" borderId="0" xfId="0" applyFont="1" applyBorder="1" applyAlignment="1" applyProtection="1">
      <alignment horizontal="left"/>
    </xf>
    <xf numFmtId="0" fontId="24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24" fillId="0" borderId="0" xfId="0" applyFont="1" applyBorder="1" applyAlignment="1" applyProtection="1">
      <alignment horizontal="left"/>
    </xf>
    <xf numFmtId="167" fontId="24" fillId="0" borderId="0" xfId="0" applyNumberFormat="1" applyFont="1" applyBorder="1" applyAlignment="1" applyProtection="1">
      <alignment horizontal="left" vertical="top" wrapText="1"/>
    </xf>
    <xf numFmtId="0" fontId="3" fillId="0" borderId="0" xfId="6" applyFont="1" applyFill="1" applyAlignment="1">
      <alignment horizontal="left" wrapText="1"/>
    </xf>
    <xf numFmtId="0" fontId="17" fillId="0" borderId="0" xfId="6" applyFont="1" applyBorder="1" applyAlignment="1" applyProtection="1">
      <alignment horizontal="center" vertical="distributed"/>
    </xf>
    <xf numFmtId="49" fontId="17" fillId="0" borderId="2" xfId="6" applyNumberFormat="1" applyFont="1" applyBorder="1" applyAlignment="1" applyProtection="1">
      <alignment horizontal="center" vertical="center" wrapText="1"/>
    </xf>
  </cellXfs>
  <cellStyles count="7">
    <cellStyle name="Обычный" xfId="0" builtinId="0"/>
    <cellStyle name="Обычный 2" xfId="3"/>
    <cellStyle name="Обычный 2 2" xfId="1"/>
    <cellStyle name="Обычный 2 3" xfId="4"/>
    <cellStyle name="Обычный 2 4" xfId="5"/>
    <cellStyle name="Обычный 3" xfId="6"/>
    <cellStyle name="Процент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4</xdr:col>
      <xdr:colOff>542925</xdr:colOff>
      <xdr:row>80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404622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81</xdr:row>
      <xdr:rowOff>76200</xdr:rowOff>
    </xdr:from>
    <xdr:to>
      <xdr:col>4</xdr:col>
      <xdr:colOff>542925</xdr:colOff>
      <xdr:row>83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410241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0</xdr:rowOff>
    </xdr:from>
    <xdr:to>
      <xdr:col>4</xdr:col>
      <xdr:colOff>542925</xdr:colOff>
      <xdr:row>81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34696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82</xdr:row>
      <xdr:rowOff>76200</xdr:rowOff>
    </xdr:from>
    <xdr:to>
      <xdr:col>4</xdr:col>
      <xdr:colOff>542925</xdr:colOff>
      <xdr:row>84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40315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xmlns="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4</xdr:col>
      <xdr:colOff>542925</xdr:colOff>
      <xdr:row>80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356485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81</xdr:row>
      <xdr:rowOff>76200</xdr:rowOff>
    </xdr:from>
    <xdr:to>
      <xdr:col>4</xdr:col>
      <xdr:colOff>542925</xdr:colOff>
      <xdr:row>83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412682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78</xdr:row>
      <xdr:rowOff>0</xdr:rowOff>
    </xdr:from>
    <xdr:to>
      <xdr:col>4</xdr:col>
      <xdr:colOff>542925</xdr:colOff>
      <xdr:row>80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36220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81</xdr:row>
      <xdr:rowOff>76200</xdr:rowOff>
    </xdr:from>
    <xdr:to>
      <xdr:col>4</xdr:col>
      <xdr:colOff>542925</xdr:colOff>
      <xdr:row>83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41839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=""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=""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=""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0</xdr:rowOff>
    </xdr:from>
    <xdr:to>
      <xdr:col>4</xdr:col>
      <xdr:colOff>542925</xdr:colOff>
      <xdr:row>42</xdr:row>
      <xdr:rowOff>47625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0" y="22936200"/>
          <a:ext cx="5343525" cy="371475"/>
          <a:chOff x="0" y="0"/>
          <a:chExt cx="1023" cy="255"/>
        </a:xfrm>
      </xdr:grpSpPr>
      <xdr:sp macro="" textlink="">
        <xdr:nvSpPr>
          <xdr:cNvPr id="3" name="Text Box 2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8" name="Text Box 7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43</xdr:row>
      <xdr:rowOff>76200</xdr:rowOff>
    </xdr:from>
    <xdr:to>
      <xdr:col>4</xdr:col>
      <xdr:colOff>542925</xdr:colOff>
      <xdr:row>45</xdr:row>
      <xdr:rowOff>95250</xdr:rowOff>
    </xdr:to>
    <xdr:grpSp>
      <xdr:nvGrpSpPr>
        <xdr:cNvPr id="10" name="Group 9"/>
        <xdr:cNvGrpSpPr>
          <a:grpSpLocks/>
        </xdr:cNvGrpSpPr>
      </xdr:nvGrpSpPr>
      <xdr:grpSpPr bwMode="auto">
        <a:xfrm>
          <a:off x="0" y="23498175"/>
          <a:ext cx="5343525" cy="342900"/>
          <a:chOff x="0" y="0"/>
          <a:chExt cx="1023" cy="255"/>
        </a:xfrm>
      </xdr:grpSpPr>
      <xdr:sp macro="" textlink="">
        <xdr:nvSpPr>
          <xdr:cNvPr id="11" name="Text Box 10"/>
          <xdr:cNvSpPr txBox="1">
            <a:spLocks noChangeArrowheads="1"/>
          </xdr:cNvSpPr>
        </xdr:nvSpPr>
        <xdr:spPr bwMode="auto">
          <a:xfrm>
            <a:off x="2" y="0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2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3" name="Text Box 12"/>
          <xdr:cNvSpPr txBox="1">
            <a:spLocks noChangeArrowheads="1"/>
          </xdr:cNvSpPr>
        </xdr:nvSpPr>
        <xdr:spPr bwMode="auto">
          <a:xfrm>
            <a:off x="429" y="92"/>
            <a:ext cx="173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6" name="Text Box 15"/>
          <xdr:cNvSpPr txBox="1">
            <a:spLocks noChangeArrowheads="1"/>
          </xdr:cNvSpPr>
        </xdr:nvSpPr>
        <xdr:spPr bwMode="auto">
          <a:xfrm>
            <a:off x="662" y="92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4"/>
  <sheetViews>
    <sheetView tabSelected="1" zoomScaleNormal="100" zoomScaleSheetLayoutView="135" workbookViewId="0">
      <selection activeCell="B49" sqref="B49"/>
    </sheetView>
  </sheetViews>
  <sheetFormatPr defaultRowHeight="12.75"/>
  <cols>
    <col min="2" max="2" width="55.7109375" customWidth="1"/>
    <col min="3" max="3" width="15.7109375" customWidth="1"/>
    <col min="11" max="11" width="33.28515625" customWidth="1"/>
  </cols>
  <sheetData>
    <row r="1" spans="1:11" ht="15">
      <c r="A1" s="1"/>
      <c r="B1" s="2"/>
      <c r="C1" s="2"/>
      <c r="D1" s="2"/>
      <c r="E1" s="2"/>
      <c r="F1" s="1"/>
      <c r="G1" s="2"/>
      <c r="H1" s="1"/>
      <c r="I1" s="2"/>
      <c r="J1" s="2"/>
      <c r="K1" s="3"/>
    </row>
    <row r="2" spans="1:11" ht="38.25" customHeight="1">
      <c r="A2" s="197" t="s">
        <v>136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</row>
    <row r="3" spans="1:11" ht="15">
      <c r="A3" s="1"/>
      <c r="B3" s="2"/>
      <c r="C3" s="198"/>
      <c r="D3" s="198"/>
      <c r="E3" s="198"/>
      <c r="F3" s="198"/>
      <c r="G3" s="198"/>
      <c r="H3" s="198"/>
      <c r="I3" s="2"/>
      <c r="J3" s="2"/>
      <c r="K3" s="2"/>
    </row>
    <row r="4" spans="1:11" ht="15" customHeight="1">
      <c r="A4" s="199" t="s">
        <v>0</v>
      </c>
      <c r="B4" s="199" t="s">
        <v>1</v>
      </c>
      <c r="C4" s="199" t="s">
        <v>2</v>
      </c>
      <c r="D4" s="199" t="s">
        <v>3</v>
      </c>
      <c r="E4" s="199" t="s">
        <v>4</v>
      </c>
      <c r="F4" s="199"/>
      <c r="G4" s="199"/>
      <c r="H4" s="199" t="s">
        <v>252</v>
      </c>
      <c r="I4" s="199"/>
      <c r="J4" s="199"/>
      <c r="K4" s="199" t="s">
        <v>6</v>
      </c>
    </row>
    <row r="5" spans="1:11" ht="30" customHeight="1">
      <c r="A5" s="199"/>
      <c r="B5" s="199"/>
      <c r="C5" s="199"/>
      <c r="D5" s="199"/>
      <c r="E5" s="56">
        <v>2020</v>
      </c>
      <c r="F5" s="199" t="s">
        <v>8</v>
      </c>
      <c r="G5" s="199"/>
      <c r="H5" s="200" t="s">
        <v>7</v>
      </c>
      <c r="I5" s="199" t="s">
        <v>288</v>
      </c>
      <c r="J5" s="199"/>
      <c r="K5" s="199"/>
    </row>
    <row r="6" spans="1:11" ht="31.5" customHeight="1">
      <c r="A6" s="199"/>
      <c r="B6" s="199"/>
      <c r="C6" s="199"/>
      <c r="D6" s="199"/>
      <c r="E6" s="4" t="s">
        <v>10</v>
      </c>
      <c r="F6" s="4" t="s">
        <v>11</v>
      </c>
      <c r="G6" s="4" t="s">
        <v>10</v>
      </c>
      <c r="H6" s="201"/>
      <c r="I6" s="4" t="s">
        <v>11</v>
      </c>
      <c r="J6" s="4" t="s">
        <v>10</v>
      </c>
      <c r="K6" s="199"/>
    </row>
    <row r="7" spans="1:11" ht="41.25" customHeight="1">
      <c r="A7" s="4" t="s">
        <v>12</v>
      </c>
      <c r="B7" s="203" t="s">
        <v>13</v>
      </c>
      <c r="C7" s="203"/>
      <c r="D7" s="203"/>
      <c r="E7" s="203"/>
      <c r="F7" s="203"/>
      <c r="G7" s="203"/>
      <c r="H7" s="203"/>
      <c r="I7" s="203"/>
      <c r="J7" s="203"/>
      <c r="K7" s="203"/>
    </row>
    <row r="8" spans="1:11" ht="59.25" customHeight="1">
      <c r="A8" s="4"/>
      <c r="B8" s="5" t="s">
        <v>14</v>
      </c>
      <c r="C8" s="6" t="s">
        <v>15</v>
      </c>
      <c r="D8" s="7" t="s">
        <v>16</v>
      </c>
      <c r="E8" s="8">
        <v>100</v>
      </c>
      <c r="F8" s="8">
        <v>100</v>
      </c>
      <c r="G8" s="8">
        <v>100</v>
      </c>
      <c r="H8" s="8">
        <v>100</v>
      </c>
      <c r="I8" s="8">
        <v>100</v>
      </c>
      <c r="J8" s="8">
        <v>100</v>
      </c>
      <c r="K8" s="9"/>
    </row>
    <row r="9" spans="1:11" ht="52.5" customHeight="1">
      <c r="A9" s="4"/>
      <c r="B9" s="10" t="s">
        <v>17</v>
      </c>
      <c r="C9" s="6" t="s">
        <v>15</v>
      </c>
      <c r="D9" s="7" t="s">
        <v>16</v>
      </c>
      <c r="E9" s="8">
        <v>100</v>
      </c>
      <c r="F9" s="8">
        <v>100</v>
      </c>
      <c r="G9" s="8">
        <v>100</v>
      </c>
      <c r="H9" s="8">
        <v>100</v>
      </c>
      <c r="I9" s="8">
        <v>100</v>
      </c>
      <c r="J9" s="8">
        <v>100</v>
      </c>
      <c r="K9" s="9"/>
    </row>
    <row r="10" spans="1:11" ht="47.25">
      <c r="A10" s="4"/>
      <c r="B10" s="10" t="s">
        <v>18</v>
      </c>
      <c r="C10" s="6" t="s">
        <v>19</v>
      </c>
      <c r="D10" s="7" t="s">
        <v>16</v>
      </c>
      <c r="E10" s="8">
        <v>100</v>
      </c>
      <c r="F10" s="8">
        <v>100</v>
      </c>
      <c r="G10" s="8">
        <v>100</v>
      </c>
      <c r="H10" s="8">
        <v>100</v>
      </c>
      <c r="I10" s="8">
        <v>100</v>
      </c>
      <c r="J10" s="8">
        <v>100</v>
      </c>
      <c r="K10" s="9"/>
    </row>
    <row r="11" spans="1:11" ht="52.5" customHeight="1">
      <c r="A11" s="4"/>
      <c r="B11" s="10" t="s">
        <v>20</v>
      </c>
      <c r="C11" s="7" t="s">
        <v>21</v>
      </c>
      <c r="D11" s="7" t="s">
        <v>16</v>
      </c>
      <c r="E11" s="8">
        <v>10</v>
      </c>
      <c r="F11" s="11">
        <v>10</v>
      </c>
      <c r="G11" s="8">
        <v>10</v>
      </c>
      <c r="H11" s="8">
        <v>10</v>
      </c>
      <c r="I11" s="11">
        <v>10</v>
      </c>
      <c r="J11" s="8">
        <v>10</v>
      </c>
      <c r="K11" s="9"/>
    </row>
    <row r="12" spans="1:11" ht="15" hidden="1">
      <c r="A12" s="47" t="s">
        <v>34</v>
      </c>
      <c r="B12" s="203" t="s">
        <v>132</v>
      </c>
      <c r="C12" s="203"/>
      <c r="D12" s="203"/>
      <c r="E12" s="203"/>
      <c r="F12" s="203"/>
      <c r="G12" s="203"/>
      <c r="H12" s="203"/>
      <c r="I12" s="203"/>
      <c r="J12" s="203"/>
      <c r="K12" s="203"/>
    </row>
    <row r="13" spans="1:11" ht="60" hidden="1">
      <c r="A13" s="47"/>
      <c r="B13" s="5" t="s">
        <v>133</v>
      </c>
      <c r="C13" s="49" t="s">
        <v>15</v>
      </c>
      <c r="D13" s="7" t="s">
        <v>16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48"/>
    </row>
    <row r="14" spans="1:11" ht="60" hidden="1">
      <c r="A14" s="47"/>
      <c r="B14" s="10" t="s">
        <v>134</v>
      </c>
      <c r="C14" s="49" t="s">
        <v>15</v>
      </c>
      <c r="D14" s="7" t="s">
        <v>16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48"/>
    </row>
    <row r="15" spans="1:11" ht="60" hidden="1">
      <c r="A15" s="47"/>
      <c r="B15" s="10" t="s">
        <v>135</v>
      </c>
      <c r="C15" s="49" t="s">
        <v>19</v>
      </c>
      <c r="D15" s="7" t="s">
        <v>16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48"/>
    </row>
    <row r="16" spans="1:11" ht="52.5" customHeight="1">
      <c r="A16" s="56"/>
      <c r="B16" s="10" t="s">
        <v>169</v>
      </c>
      <c r="C16" s="7" t="s">
        <v>21</v>
      </c>
      <c r="D16" s="7" t="s">
        <v>16</v>
      </c>
      <c r="E16" s="8">
        <v>0</v>
      </c>
      <c r="F16" s="11">
        <v>2</v>
      </c>
      <c r="G16" s="8">
        <v>2</v>
      </c>
      <c r="H16" s="8">
        <v>13</v>
      </c>
      <c r="I16" s="11">
        <v>13</v>
      </c>
      <c r="J16" s="11">
        <v>13</v>
      </c>
      <c r="K16" s="57"/>
    </row>
    <row r="17" spans="1:11" ht="52.5" customHeight="1">
      <c r="A17" s="77"/>
      <c r="B17" s="10" t="s">
        <v>170</v>
      </c>
      <c r="C17" s="7" t="s">
        <v>21</v>
      </c>
      <c r="D17" s="7" t="s">
        <v>16</v>
      </c>
      <c r="E17" s="8">
        <v>0</v>
      </c>
      <c r="F17" s="11">
        <v>3</v>
      </c>
      <c r="G17" s="8">
        <v>3</v>
      </c>
      <c r="H17" s="8">
        <v>3</v>
      </c>
      <c r="I17" s="11">
        <v>3</v>
      </c>
      <c r="J17" s="8">
        <v>3</v>
      </c>
      <c r="K17" s="78"/>
    </row>
    <row r="18" spans="1:11" ht="52.5" customHeight="1">
      <c r="A18" s="79"/>
      <c r="B18" s="10" t="s">
        <v>254</v>
      </c>
      <c r="C18" s="7" t="s">
        <v>21</v>
      </c>
      <c r="D18" s="7" t="s">
        <v>16</v>
      </c>
      <c r="E18" s="8">
        <v>0</v>
      </c>
      <c r="F18" s="11">
        <v>0</v>
      </c>
      <c r="G18" s="8">
        <v>0</v>
      </c>
      <c r="H18" s="8">
        <v>1</v>
      </c>
      <c r="I18" s="11">
        <v>1</v>
      </c>
      <c r="J18" s="8">
        <v>1</v>
      </c>
      <c r="K18" s="80"/>
    </row>
    <row r="19" spans="1:11" ht="60">
      <c r="A19" s="79"/>
      <c r="B19" s="10" t="s">
        <v>255</v>
      </c>
      <c r="C19" s="7" t="s">
        <v>21</v>
      </c>
      <c r="D19" s="7" t="s">
        <v>16</v>
      </c>
      <c r="E19" s="8">
        <v>0</v>
      </c>
      <c r="F19" s="11">
        <v>0</v>
      </c>
      <c r="G19" s="8">
        <v>0</v>
      </c>
      <c r="H19" s="8">
        <v>5</v>
      </c>
      <c r="I19" s="11">
        <v>5</v>
      </c>
      <c r="J19" s="8">
        <v>5</v>
      </c>
      <c r="K19" s="80"/>
    </row>
    <row r="20" spans="1:11" ht="30">
      <c r="A20" s="169"/>
      <c r="B20" s="10" t="s">
        <v>257</v>
      </c>
      <c r="C20" s="7" t="s">
        <v>21</v>
      </c>
      <c r="D20" s="7" t="s">
        <v>68</v>
      </c>
      <c r="E20" s="8">
        <v>0</v>
      </c>
      <c r="F20" s="11">
        <v>0</v>
      </c>
      <c r="G20" s="8">
        <v>0</v>
      </c>
      <c r="H20" s="8">
        <v>0</v>
      </c>
      <c r="I20" s="11">
        <v>0</v>
      </c>
      <c r="J20" s="8">
        <v>0</v>
      </c>
      <c r="K20" s="171"/>
    </row>
    <row r="21" spans="1:11" ht="30">
      <c r="A21" s="169"/>
      <c r="B21" s="10" t="s">
        <v>258</v>
      </c>
      <c r="C21" s="7" t="s">
        <v>21</v>
      </c>
      <c r="D21" s="7" t="s">
        <v>68</v>
      </c>
      <c r="E21" s="8">
        <v>0</v>
      </c>
      <c r="F21" s="11">
        <v>0</v>
      </c>
      <c r="G21" s="8">
        <v>0</v>
      </c>
      <c r="H21" s="8">
        <v>0</v>
      </c>
      <c r="I21" s="11">
        <v>0</v>
      </c>
      <c r="J21" s="8">
        <v>0</v>
      </c>
      <c r="K21" s="171"/>
    </row>
    <row r="22" spans="1:11" ht="60">
      <c r="A22" s="169"/>
      <c r="B22" s="10" t="s">
        <v>259</v>
      </c>
      <c r="C22" s="7" t="s">
        <v>15</v>
      </c>
      <c r="D22" s="7" t="s">
        <v>68</v>
      </c>
      <c r="E22" s="8">
        <v>0</v>
      </c>
      <c r="F22" s="11">
        <v>0</v>
      </c>
      <c r="G22" s="8">
        <v>0</v>
      </c>
      <c r="H22" s="8">
        <v>90</v>
      </c>
      <c r="I22" s="11">
        <v>90</v>
      </c>
      <c r="J22" s="8">
        <v>90</v>
      </c>
      <c r="K22" s="171"/>
    </row>
    <row r="23" spans="1:11" ht="45">
      <c r="A23" s="169"/>
      <c r="B23" s="10" t="s">
        <v>260</v>
      </c>
      <c r="C23" s="7" t="s">
        <v>262</v>
      </c>
      <c r="D23" s="7" t="s">
        <v>68</v>
      </c>
      <c r="E23" s="8">
        <v>0</v>
      </c>
      <c r="F23" s="11">
        <v>0</v>
      </c>
      <c r="G23" s="8">
        <v>0</v>
      </c>
      <c r="H23" s="8">
        <v>2</v>
      </c>
      <c r="I23" s="11">
        <v>2</v>
      </c>
      <c r="J23" s="8">
        <v>2</v>
      </c>
      <c r="K23" s="171"/>
    </row>
    <row r="24" spans="1:11" ht="45">
      <c r="A24" s="169"/>
      <c r="B24" s="10" t="s">
        <v>261</v>
      </c>
      <c r="C24" s="7" t="s">
        <v>262</v>
      </c>
      <c r="D24" s="7" t="s">
        <v>68</v>
      </c>
      <c r="E24" s="8">
        <v>0</v>
      </c>
      <c r="F24" s="11">
        <v>0</v>
      </c>
      <c r="G24" s="8">
        <v>0</v>
      </c>
      <c r="H24" s="8">
        <v>5</v>
      </c>
      <c r="I24" s="11">
        <v>5</v>
      </c>
      <c r="J24" s="8">
        <v>5</v>
      </c>
      <c r="K24" s="171"/>
    </row>
    <row r="25" spans="1:11" ht="41.25" customHeight="1">
      <c r="A25" s="169" t="s">
        <v>34</v>
      </c>
      <c r="B25" s="208" t="s">
        <v>171</v>
      </c>
      <c r="C25" s="209"/>
      <c r="D25" s="209"/>
      <c r="E25" s="209"/>
      <c r="F25" s="209"/>
      <c r="G25" s="209"/>
      <c r="H25" s="209"/>
      <c r="I25" s="209"/>
      <c r="J25" s="209"/>
      <c r="K25" s="210"/>
    </row>
    <row r="26" spans="1:11" ht="52.5" customHeight="1">
      <c r="A26" s="79"/>
      <c r="B26" s="10" t="s">
        <v>263</v>
      </c>
      <c r="C26" s="7" t="s">
        <v>21</v>
      </c>
      <c r="D26" s="7" t="s">
        <v>16</v>
      </c>
      <c r="E26" s="8">
        <v>15</v>
      </c>
      <c r="F26" s="11">
        <v>15</v>
      </c>
      <c r="G26" s="8">
        <v>15</v>
      </c>
      <c r="H26" s="8">
        <v>15</v>
      </c>
      <c r="I26" s="11">
        <v>15</v>
      </c>
      <c r="J26" s="8">
        <v>15</v>
      </c>
      <c r="K26" s="80"/>
    </row>
    <row r="27" spans="1:11" ht="52.5" customHeight="1">
      <c r="A27" s="79"/>
      <c r="B27" s="10" t="s">
        <v>294</v>
      </c>
      <c r="C27" s="7" t="s">
        <v>21</v>
      </c>
      <c r="D27" s="7" t="s">
        <v>16</v>
      </c>
      <c r="E27" s="8">
        <v>3</v>
      </c>
      <c r="F27" s="11">
        <v>3</v>
      </c>
      <c r="G27" s="8">
        <v>3</v>
      </c>
      <c r="H27" s="8">
        <v>3</v>
      </c>
      <c r="I27" s="11">
        <v>3</v>
      </c>
      <c r="J27" s="8">
        <v>3</v>
      </c>
      <c r="K27" s="80"/>
    </row>
    <row r="28" spans="1:11" ht="52.5" customHeight="1">
      <c r="A28" s="79"/>
      <c r="B28" s="10" t="s">
        <v>295</v>
      </c>
      <c r="C28" s="7" t="s">
        <v>21</v>
      </c>
      <c r="D28" s="7" t="s">
        <v>16</v>
      </c>
      <c r="E28" s="8">
        <v>10</v>
      </c>
      <c r="F28" s="11" t="s">
        <v>223</v>
      </c>
      <c r="G28" s="8">
        <v>1</v>
      </c>
      <c r="H28" s="8" t="s">
        <v>223</v>
      </c>
      <c r="I28" s="8" t="s">
        <v>223</v>
      </c>
      <c r="J28" s="8">
        <v>0</v>
      </c>
      <c r="K28" s="80"/>
    </row>
    <row r="29" spans="1:11" ht="33" customHeight="1">
      <c r="A29" s="199" t="s">
        <v>22</v>
      </c>
      <c r="B29" s="204" t="s">
        <v>23</v>
      </c>
      <c r="C29" s="205"/>
      <c r="D29" s="205"/>
      <c r="E29" s="205"/>
      <c r="F29" s="205"/>
      <c r="G29" s="205"/>
      <c r="H29" s="205"/>
      <c r="I29" s="205"/>
      <c r="J29" s="205"/>
      <c r="K29" s="206"/>
    </row>
    <row r="30" spans="1:11" ht="33.75" customHeight="1">
      <c r="A30" s="199"/>
      <c r="B30" s="207" t="s">
        <v>24</v>
      </c>
      <c r="C30" s="207"/>
      <c r="D30" s="207"/>
      <c r="E30" s="207"/>
      <c r="F30" s="207"/>
      <c r="G30" s="207"/>
      <c r="H30" s="207"/>
      <c r="I30" s="207"/>
      <c r="J30" s="207"/>
      <c r="K30" s="207"/>
    </row>
    <row r="31" spans="1:11" ht="45">
      <c r="A31" s="12" t="s">
        <v>25</v>
      </c>
      <c r="B31" s="13" t="s">
        <v>26</v>
      </c>
      <c r="C31" s="50" t="s">
        <v>15</v>
      </c>
      <c r="D31" s="8">
        <v>0.09</v>
      </c>
      <c r="E31" s="8">
        <v>100</v>
      </c>
      <c r="F31" s="8">
        <v>100</v>
      </c>
      <c r="G31" s="8">
        <v>100</v>
      </c>
      <c r="H31" s="8">
        <v>100</v>
      </c>
      <c r="I31" s="8">
        <v>100</v>
      </c>
      <c r="J31" s="8">
        <v>100</v>
      </c>
      <c r="K31" s="52" t="s">
        <v>27</v>
      </c>
    </row>
    <row r="32" spans="1:11" ht="30">
      <c r="A32" s="12" t="s">
        <v>28</v>
      </c>
      <c r="B32" s="52" t="s">
        <v>29</v>
      </c>
      <c r="C32" s="50" t="s">
        <v>15</v>
      </c>
      <c r="D32" s="8">
        <v>0.09</v>
      </c>
      <c r="E32" s="8">
        <v>100</v>
      </c>
      <c r="F32" s="8">
        <v>100</v>
      </c>
      <c r="G32" s="8">
        <v>100</v>
      </c>
      <c r="H32" s="8">
        <v>100</v>
      </c>
      <c r="I32" s="8">
        <v>100</v>
      </c>
      <c r="J32" s="8">
        <v>100</v>
      </c>
      <c r="K32" s="52" t="s">
        <v>30</v>
      </c>
    </row>
    <row r="33" spans="1:11" ht="45">
      <c r="A33" s="14" t="s">
        <v>31</v>
      </c>
      <c r="B33" s="51" t="s">
        <v>32</v>
      </c>
      <c r="C33" s="15" t="str">
        <f>C10</f>
        <v>% от численности населения</v>
      </c>
      <c r="D33" s="16">
        <v>0.09</v>
      </c>
      <c r="E33" s="16">
        <v>100</v>
      </c>
      <c r="F33" s="16">
        <v>100</v>
      </c>
      <c r="G33" s="16">
        <v>100</v>
      </c>
      <c r="H33" s="16">
        <v>100</v>
      </c>
      <c r="I33" s="16">
        <v>100</v>
      </c>
      <c r="J33" s="16">
        <v>100</v>
      </c>
      <c r="K33" s="51" t="s">
        <v>33</v>
      </c>
    </row>
    <row r="34" spans="1:11" ht="15">
      <c r="A34" s="14" t="s">
        <v>264</v>
      </c>
      <c r="B34" s="10" t="s">
        <v>256</v>
      </c>
      <c r="C34" s="15" t="s">
        <v>21</v>
      </c>
      <c r="D34" s="16">
        <v>0.01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70"/>
    </row>
    <row r="35" spans="1:11" ht="15">
      <c r="A35" s="14" t="s">
        <v>265</v>
      </c>
      <c r="B35" s="10" t="s">
        <v>267</v>
      </c>
      <c r="C35" s="15" t="s">
        <v>21</v>
      </c>
      <c r="D35" s="16">
        <v>0.01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70"/>
    </row>
    <row r="36" spans="1:11" ht="45">
      <c r="A36" s="14" t="s">
        <v>266</v>
      </c>
      <c r="B36" s="10" t="s">
        <v>268</v>
      </c>
      <c r="C36" s="15" t="s">
        <v>15</v>
      </c>
      <c r="D36" s="16">
        <v>0.01</v>
      </c>
      <c r="E36" s="16">
        <v>0</v>
      </c>
      <c r="F36" s="16">
        <v>0</v>
      </c>
      <c r="G36" s="16">
        <v>0</v>
      </c>
      <c r="H36" s="16">
        <v>90</v>
      </c>
      <c r="I36" s="16">
        <v>90</v>
      </c>
      <c r="J36" s="16">
        <v>90</v>
      </c>
      <c r="K36" s="170"/>
    </row>
    <row r="37" spans="1:11" ht="33.75" customHeight="1">
      <c r="A37" s="199" t="s">
        <v>166</v>
      </c>
      <c r="B37" s="196" t="s">
        <v>172</v>
      </c>
      <c r="C37" s="196"/>
      <c r="D37" s="196"/>
      <c r="E37" s="196"/>
      <c r="F37" s="196"/>
      <c r="G37" s="196"/>
      <c r="H37" s="196"/>
      <c r="I37" s="196"/>
      <c r="J37" s="196"/>
      <c r="K37" s="196"/>
    </row>
    <row r="38" spans="1:11" ht="15">
      <c r="A38" s="199"/>
      <c r="B38" s="202" t="s">
        <v>167</v>
      </c>
      <c r="C38" s="202"/>
      <c r="D38" s="202"/>
      <c r="E38" s="202"/>
      <c r="F38" s="202"/>
      <c r="G38" s="202"/>
      <c r="H38" s="202"/>
      <c r="I38" s="202"/>
      <c r="J38" s="202"/>
      <c r="K38" s="202"/>
    </row>
    <row r="39" spans="1:11" ht="15">
      <c r="A39" s="17" t="s">
        <v>168</v>
      </c>
      <c r="B39" s="10" t="s">
        <v>35</v>
      </c>
      <c r="C39" s="7" t="s">
        <v>21</v>
      </c>
      <c r="D39" s="8">
        <v>0.09</v>
      </c>
      <c r="E39" s="8">
        <v>10</v>
      </c>
      <c r="F39" s="11">
        <v>10</v>
      </c>
      <c r="G39" s="8">
        <v>10</v>
      </c>
      <c r="H39" s="8">
        <v>10</v>
      </c>
      <c r="I39" s="11">
        <v>10</v>
      </c>
      <c r="J39" s="8">
        <v>10</v>
      </c>
      <c r="K39" s="52"/>
    </row>
    <row r="40" spans="1:11" ht="45">
      <c r="A40" s="17" t="s">
        <v>173</v>
      </c>
      <c r="B40" s="10" t="s">
        <v>176</v>
      </c>
      <c r="C40" s="7" t="s">
        <v>21</v>
      </c>
      <c r="D40" s="8">
        <v>0.09</v>
      </c>
      <c r="E40" s="8">
        <v>0</v>
      </c>
      <c r="F40" s="11">
        <v>2</v>
      </c>
      <c r="G40" s="8">
        <v>2</v>
      </c>
      <c r="H40" s="8">
        <v>13</v>
      </c>
      <c r="I40" s="11">
        <v>13</v>
      </c>
      <c r="J40" s="8">
        <v>13</v>
      </c>
      <c r="K40" s="171"/>
    </row>
    <row r="41" spans="1:11" ht="30">
      <c r="A41" s="17" t="s">
        <v>175</v>
      </c>
      <c r="B41" s="10" t="s">
        <v>174</v>
      </c>
      <c r="C41" s="7" t="s">
        <v>21</v>
      </c>
      <c r="D41" s="8">
        <v>0.09</v>
      </c>
      <c r="E41" s="8">
        <v>0</v>
      </c>
      <c r="F41" s="11">
        <v>3</v>
      </c>
      <c r="G41" s="8">
        <v>3</v>
      </c>
      <c r="H41" s="8">
        <v>3</v>
      </c>
      <c r="I41" s="11">
        <v>3</v>
      </c>
      <c r="J41" s="8">
        <v>3</v>
      </c>
      <c r="K41" s="80"/>
    </row>
    <row r="42" spans="1:11" ht="30">
      <c r="A42" s="17" t="s">
        <v>273</v>
      </c>
      <c r="B42" s="10" t="s">
        <v>269</v>
      </c>
      <c r="C42" s="7" t="s">
        <v>21</v>
      </c>
      <c r="D42" s="7">
        <v>0.08</v>
      </c>
      <c r="E42" s="8">
        <v>0</v>
      </c>
      <c r="F42" s="11">
        <v>0</v>
      </c>
      <c r="G42" s="8">
        <v>0</v>
      </c>
      <c r="H42" s="8">
        <v>1</v>
      </c>
      <c r="I42" s="11">
        <v>1</v>
      </c>
      <c r="J42" s="8">
        <v>1</v>
      </c>
      <c r="K42" s="171"/>
    </row>
    <row r="43" spans="1:11" ht="45">
      <c r="A43" s="17" t="s">
        <v>274</v>
      </c>
      <c r="B43" s="10" t="s">
        <v>270</v>
      </c>
      <c r="C43" s="7" t="s">
        <v>21</v>
      </c>
      <c r="D43" s="7">
        <v>0.08</v>
      </c>
      <c r="E43" s="8">
        <v>0</v>
      </c>
      <c r="F43" s="11">
        <v>0</v>
      </c>
      <c r="G43" s="8">
        <v>0</v>
      </c>
      <c r="H43" s="8">
        <v>5</v>
      </c>
      <c r="I43" s="11">
        <v>5</v>
      </c>
      <c r="J43" s="8">
        <v>5</v>
      </c>
      <c r="K43" s="171"/>
    </row>
    <row r="44" spans="1:11" ht="30">
      <c r="A44" s="17" t="s">
        <v>275</v>
      </c>
      <c r="B44" s="10" t="s">
        <v>271</v>
      </c>
      <c r="C44" s="7" t="s">
        <v>262</v>
      </c>
      <c r="D44" s="7">
        <v>0.01</v>
      </c>
      <c r="E44" s="8">
        <v>0</v>
      </c>
      <c r="F44" s="11">
        <v>0</v>
      </c>
      <c r="G44" s="8">
        <v>0</v>
      </c>
      <c r="H44" s="8">
        <v>2</v>
      </c>
      <c r="I44" s="11">
        <v>2</v>
      </c>
      <c r="J44" s="8">
        <v>2</v>
      </c>
      <c r="K44" s="171"/>
    </row>
    <row r="45" spans="1:11" ht="30">
      <c r="A45" s="17" t="s">
        <v>276</v>
      </c>
      <c r="B45" s="10" t="s">
        <v>272</v>
      </c>
      <c r="C45" s="7" t="s">
        <v>262</v>
      </c>
      <c r="D45" s="7">
        <v>0.01</v>
      </c>
      <c r="E45" s="8">
        <v>0</v>
      </c>
      <c r="F45" s="11">
        <v>0</v>
      </c>
      <c r="G45" s="8">
        <v>0</v>
      </c>
      <c r="H45" s="8">
        <v>5</v>
      </c>
      <c r="I45" s="11">
        <v>5</v>
      </c>
      <c r="J45" s="8">
        <v>5</v>
      </c>
      <c r="K45" s="171"/>
    </row>
    <row r="46" spans="1:11" ht="15">
      <c r="A46" s="195" t="s">
        <v>177</v>
      </c>
      <c r="B46" s="196" t="s">
        <v>277</v>
      </c>
      <c r="C46" s="196"/>
      <c r="D46" s="196"/>
      <c r="E46" s="196"/>
      <c r="F46" s="196"/>
      <c r="G46" s="196"/>
      <c r="H46" s="196"/>
      <c r="I46" s="196"/>
      <c r="J46" s="196"/>
      <c r="K46" s="196"/>
    </row>
    <row r="47" spans="1:11" ht="15">
      <c r="A47" s="195"/>
      <c r="B47" s="196" t="s">
        <v>178</v>
      </c>
      <c r="C47" s="196"/>
      <c r="D47" s="196"/>
      <c r="E47" s="196"/>
      <c r="F47" s="196"/>
      <c r="G47" s="196"/>
      <c r="H47" s="196"/>
      <c r="I47" s="196"/>
      <c r="J47" s="196"/>
      <c r="K47" s="196"/>
    </row>
    <row r="48" spans="1:11" ht="31.5" customHeight="1">
      <c r="A48" s="7" t="s">
        <v>179</v>
      </c>
      <c r="B48" s="81" t="s">
        <v>180</v>
      </c>
      <c r="C48" s="7" t="s">
        <v>21</v>
      </c>
      <c r="D48" s="8">
        <v>0.09</v>
      </c>
      <c r="E48" s="8">
        <v>15</v>
      </c>
      <c r="F48" s="11">
        <v>15</v>
      </c>
      <c r="G48" s="8">
        <v>15</v>
      </c>
      <c r="H48" s="8">
        <v>15</v>
      </c>
      <c r="I48" s="11">
        <v>15</v>
      </c>
      <c r="J48" s="8">
        <v>15</v>
      </c>
      <c r="K48" s="80"/>
    </row>
    <row r="49" spans="1:12" ht="31.5">
      <c r="A49" s="7" t="s">
        <v>278</v>
      </c>
      <c r="B49" s="81" t="s">
        <v>181</v>
      </c>
      <c r="C49" s="7" t="s">
        <v>21</v>
      </c>
      <c r="D49" s="8">
        <v>0.08</v>
      </c>
      <c r="E49" s="8">
        <v>3</v>
      </c>
      <c r="F49" s="11">
        <v>3</v>
      </c>
      <c r="G49" s="8">
        <v>3</v>
      </c>
      <c r="H49" s="8">
        <v>3</v>
      </c>
      <c r="I49" s="11">
        <v>3</v>
      </c>
      <c r="J49" s="8">
        <v>3</v>
      </c>
      <c r="K49" s="80"/>
    </row>
    <row r="50" spans="1:12" ht="15">
      <c r="A50" s="195" t="s">
        <v>182</v>
      </c>
      <c r="B50" s="196" t="s">
        <v>279</v>
      </c>
      <c r="C50" s="196"/>
      <c r="D50" s="196"/>
      <c r="E50" s="196"/>
      <c r="F50" s="196"/>
      <c r="G50" s="196"/>
      <c r="H50" s="196"/>
      <c r="I50" s="196"/>
      <c r="J50" s="196"/>
      <c r="K50" s="196"/>
    </row>
    <row r="51" spans="1:12" ht="15">
      <c r="A51" s="195"/>
      <c r="B51" s="196" t="s">
        <v>183</v>
      </c>
      <c r="C51" s="196"/>
      <c r="D51" s="196"/>
      <c r="E51" s="196"/>
      <c r="F51" s="196"/>
      <c r="G51" s="196"/>
      <c r="H51" s="196"/>
      <c r="I51" s="196"/>
      <c r="J51" s="196"/>
      <c r="K51" s="196"/>
    </row>
    <row r="52" spans="1:12" ht="46.5" customHeight="1">
      <c r="A52" s="7" t="s">
        <v>184</v>
      </c>
      <c r="B52" s="82" t="s">
        <v>185</v>
      </c>
      <c r="C52" s="7" t="s">
        <v>21</v>
      </c>
      <c r="D52" s="8">
        <v>0.08</v>
      </c>
      <c r="E52" s="8">
        <v>10</v>
      </c>
      <c r="F52" s="11" t="s">
        <v>223</v>
      </c>
      <c r="G52" s="8">
        <v>1</v>
      </c>
      <c r="H52" s="8" t="s">
        <v>223</v>
      </c>
      <c r="I52" s="8" t="s">
        <v>223</v>
      </c>
      <c r="J52" s="8">
        <v>0</v>
      </c>
      <c r="K52" s="80"/>
    </row>
    <row r="54" spans="1:12" ht="15">
      <c r="A54" s="193"/>
      <c r="B54" s="193"/>
      <c r="C54" s="193"/>
      <c r="D54" s="88"/>
      <c r="E54" s="89"/>
      <c r="F54" s="88"/>
      <c r="G54" s="89"/>
      <c r="H54" s="194"/>
      <c r="I54" s="194"/>
      <c r="J54" s="194"/>
      <c r="K54" s="194"/>
      <c r="L54" s="21"/>
    </row>
  </sheetData>
  <mergeCells count="29">
    <mergeCell ref="A37:A38"/>
    <mergeCell ref="B37:K37"/>
    <mergeCell ref="B38:K38"/>
    <mergeCell ref="K4:K6"/>
    <mergeCell ref="F5:G5"/>
    <mergeCell ref="B7:K7"/>
    <mergeCell ref="A29:A30"/>
    <mergeCell ref="B29:K29"/>
    <mergeCell ref="B30:K30"/>
    <mergeCell ref="B12:K12"/>
    <mergeCell ref="B25:K25"/>
    <mergeCell ref="A2:K2"/>
    <mergeCell ref="C3:H3"/>
    <mergeCell ref="A4:A6"/>
    <mergeCell ref="B4:B6"/>
    <mergeCell ref="C4:C6"/>
    <mergeCell ref="D4:D6"/>
    <mergeCell ref="E4:G4"/>
    <mergeCell ref="H4:J4"/>
    <mergeCell ref="H5:H6"/>
    <mergeCell ref="I5:J5"/>
    <mergeCell ref="A54:C54"/>
    <mergeCell ref="H54:K54"/>
    <mergeCell ref="A46:A47"/>
    <mergeCell ref="B46:K46"/>
    <mergeCell ref="B47:K47"/>
    <mergeCell ref="A50:A51"/>
    <mergeCell ref="B50:K50"/>
    <mergeCell ref="B51:K51"/>
  </mergeCells>
  <pageMargins left="0.7" right="0.7" top="0.75" bottom="0.75" header="0.3" footer="0.3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9"/>
  <sheetViews>
    <sheetView topLeftCell="A17" zoomScaleNormal="100" zoomScaleSheetLayoutView="100" workbookViewId="0">
      <selection activeCell="F7" sqref="F7"/>
    </sheetView>
  </sheetViews>
  <sheetFormatPr defaultRowHeight="12.75"/>
  <cols>
    <col min="1" max="1" width="21.5703125" customWidth="1"/>
    <col min="2" max="2" width="41.85546875" customWidth="1"/>
    <col min="3" max="3" width="29.28515625" bestFit="1" customWidth="1"/>
    <col min="4" max="4" width="17" bestFit="1" customWidth="1"/>
    <col min="5" max="5" width="20.140625" customWidth="1"/>
    <col min="6" max="6" width="18.28515625" customWidth="1"/>
    <col min="7" max="7" width="17" bestFit="1" customWidth="1"/>
    <col min="8" max="8" width="14.85546875" customWidth="1"/>
    <col min="10" max="10" width="12.7109375" bestFit="1" customWidth="1"/>
  </cols>
  <sheetData>
    <row r="1" spans="1:10" ht="15.75">
      <c r="A1" s="18"/>
      <c r="B1" s="19"/>
      <c r="C1" s="19"/>
      <c r="D1" s="19"/>
      <c r="E1" s="19"/>
      <c r="F1" s="19"/>
      <c r="G1" s="18"/>
      <c r="H1" s="20"/>
      <c r="I1" s="21"/>
    </row>
    <row r="2" spans="1:10" ht="34.5" customHeight="1">
      <c r="A2" s="214" t="s">
        <v>37</v>
      </c>
      <c r="B2" s="214"/>
      <c r="C2" s="214"/>
      <c r="D2" s="214"/>
      <c r="E2" s="214"/>
      <c r="F2" s="214"/>
      <c r="G2" s="214"/>
      <c r="H2" s="214"/>
      <c r="I2" s="21"/>
    </row>
    <row r="3" spans="1:10" ht="15.75">
      <c r="A3" s="18"/>
      <c r="B3" s="19"/>
      <c r="C3" s="19"/>
      <c r="D3" s="19"/>
      <c r="E3" s="19"/>
      <c r="F3" s="19"/>
      <c r="G3" s="18"/>
      <c r="H3" s="20" t="s">
        <v>38</v>
      </c>
      <c r="I3" s="21"/>
    </row>
    <row r="4" spans="1:10" ht="15.75" customHeight="1">
      <c r="A4" s="211" t="s">
        <v>39</v>
      </c>
      <c r="B4" s="211" t="s">
        <v>40</v>
      </c>
      <c r="C4" s="211" t="s">
        <v>41</v>
      </c>
      <c r="D4" s="211" t="s">
        <v>253</v>
      </c>
      <c r="E4" s="211"/>
      <c r="F4" s="212" t="s">
        <v>252</v>
      </c>
      <c r="G4" s="213"/>
      <c r="H4" s="211" t="s">
        <v>42</v>
      </c>
      <c r="I4" s="21"/>
    </row>
    <row r="5" spans="1:10" ht="63" customHeight="1">
      <c r="A5" s="211"/>
      <c r="B5" s="211"/>
      <c r="C5" s="211"/>
      <c r="D5" s="211"/>
      <c r="E5" s="211"/>
      <c r="F5" s="215" t="s">
        <v>43</v>
      </c>
      <c r="G5" s="186" t="s">
        <v>293</v>
      </c>
      <c r="H5" s="211"/>
      <c r="I5" s="21"/>
    </row>
    <row r="6" spans="1:10" ht="15.75">
      <c r="A6" s="211"/>
      <c r="B6" s="211"/>
      <c r="C6" s="211"/>
      <c r="D6" s="6" t="s">
        <v>11</v>
      </c>
      <c r="E6" s="6" t="s">
        <v>10</v>
      </c>
      <c r="F6" s="216"/>
      <c r="G6" s="6" t="s">
        <v>10</v>
      </c>
      <c r="H6" s="211"/>
      <c r="I6" s="21"/>
    </row>
    <row r="7" spans="1:10" ht="15.75">
      <c r="A7" s="217" t="s">
        <v>44</v>
      </c>
      <c r="B7" s="217" t="s">
        <v>45</v>
      </c>
      <c r="C7" s="28" t="s">
        <v>46</v>
      </c>
      <c r="D7" s="22">
        <f t="shared" ref="D7:G7" si="0">D9+D10+D12</f>
        <v>32407057.149999999</v>
      </c>
      <c r="E7" s="22">
        <f t="shared" si="0"/>
        <v>29789883.629999995</v>
      </c>
      <c r="F7" s="22">
        <f t="shared" si="0"/>
        <v>38769661.899999999</v>
      </c>
      <c r="G7" s="22">
        <f t="shared" si="0"/>
        <v>37247176.400000006</v>
      </c>
      <c r="H7" s="28"/>
      <c r="I7" s="21"/>
    </row>
    <row r="8" spans="1:10" ht="15.75">
      <c r="A8" s="217"/>
      <c r="B8" s="217"/>
      <c r="C8" s="28" t="s">
        <v>47</v>
      </c>
      <c r="D8" s="54"/>
      <c r="E8" s="54"/>
      <c r="F8" s="173"/>
      <c r="G8" s="173"/>
      <c r="H8" s="28"/>
      <c r="I8" s="21"/>
    </row>
    <row r="9" spans="1:10" ht="15.75">
      <c r="A9" s="217"/>
      <c r="B9" s="217"/>
      <c r="C9" s="28" t="s">
        <v>48</v>
      </c>
      <c r="D9" s="22">
        <v>0</v>
      </c>
      <c r="E9" s="22">
        <v>0</v>
      </c>
      <c r="F9" s="173"/>
      <c r="G9" s="173"/>
      <c r="H9" s="22"/>
      <c r="I9" s="21"/>
    </row>
    <row r="10" spans="1:10" ht="15.75">
      <c r="A10" s="217"/>
      <c r="B10" s="217"/>
      <c r="C10" s="28" t="s">
        <v>49</v>
      </c>
      <c r="D10" s="22">
        <f>D17+D24+D31+D36</f>
        <v>876800</v>
      </c>
      <c r="E10" s="22">
        <f>E17+E24+E31+E36</f>
        <v>828255.44</v>
      </c>
      <c r="F10" s="22">
        <f t="shared" ref="F10:G10" si="1">F17+F24+F31+F36</f>
        <v>747800</v>
      </c>
      <c r="G10" s="22">
        <f t="shared" si="1"/>
        <v>747800</v>
      </c>
      <c r="H10" s="22"/>
      <c r="I10" s="21"/>
    </row>
    <row r="11" spans="1:10" ht="15.75" hidden="1">
      <c r="A11" s="217"/>
      <c r="B11" s="217"/>
      <c r="C11" s="28" t="s">
        <v>50</v>
      </c>
      <c r="D11" s="54"/>
      <c r="E11" s="54"/>
      <c r="F11" s="173"/>
      <c r="G11" s="173"/>
      <c r="H11" s="55"/>
      <c r="I11" s="21"/>
    </row>
    <row r="12" spans="1:10" ht="15.75">
      <c r="A12" s="217"/>
      <c r="B12" s="217"/>
      <c r="C12" s="28" t="s">
        <v>51</v>
      </c>
      <c r="D12" s="22">
        <f>D19+D26+D32+D37</f>
        <v>31530257.149999999</v>
      </c>
      <c r="E12" s="22">
        <f>E19+E26+E32+E37</f>
        <v>28961628.189999994</v>
      </c>
      <c r="F12" s="22">
        <f>F19+F26+F32+F37</f>
        <v>38021861.899999999</v>
      </c>
      <c r="G12" s="22">
        <f>G19+G26+G32+G37</f>
        <v>36499376.400000006</v>
      </c>
      <c r="H12" s="55"/>
      <c r="I12" s="21"/>
    </row>
    <row r="13" spans="1:10" ht="15.75" hidden="1">
      <c r="A13" s="217"/>
      <c r="B13" s="217"/>
      <c r="C13" s="28" t="s">
        <v>50</v>
      </c>
      <c r="D13" s="54"/>
      <c r="E13" s="54"/>
      <c r="F13" s="173"/>
      <c r="G13" s="173"/>
      <c r="H13" s="22"/>
      <c r="I13" s="23"/>
    </row>
    <row r="14" spans="1:10" ht="15.75">
      <c r="A14" s="217" t="s">
        <v>52</v>
      </c>
      <c r="B14" s="218" t="s">
        <v>53</v>
      </c>
      <c r="C14" s="28" t="s">
        <v>46</v>
      </c>
      <c r="D14" s="22">
        <f>D17+D19</f>
        <v>26216933.149999999</v>
      </c>
      <c r="E14" s="22">
        <f t="shared" ref="E14:G14" si="2">E16+E17+E19</f>
        <v>24382350.609999996</v>
      </c>
      <c r="F14" s="22">
        <f t="shared" si="2"/>
        <v>28715902.899999999</v>
      </c>
      <c r="G14" s="22">
        <f t="shared" si="2"/>
        <v>27641035.080000002</v>
      </c>
      <c r="H14" s="55"/>
      <c r="I14" s="21"/>
      <c r="J14" s="45"/>
    </row>
    <row r="15" spans="1:10" ht="15.75">
      <c r="A15" s="217"/>
      <c r="B15" s="219"/>
      <c r="C15" s="28" t="s">
        <v>47</v>
      </c>
      <c r="D15" s="54"/>
      <c r="E15" s="54"/>
      <c r="F15" s="173"/>
      <c r="G15" s="173"/>
      <c r="H15" s="55"/>
      <c r="I15" s="21"/>
    </row>
    <row r="16" spans="1:10" ht="15.75">
      <c r="A16" s="217"/>
      <c r="B16" s="219"/>
      <c r="C16" s="28" t="s">
        <v>48</v>
      </c>
      <c r="D16" s="54">
        <v>0</v>
      </c>
      <c r="E16" s="54">
        <v>0</v>
      </c>
      <c r="F16" s="173">
        <v>0</v>
      </c>
      <c r="G16" s="173">
        <v>0</v>
      </c>
      <c r="H16" s="22"/>
      <c r="I16" s="21"/>
    </row>
    <row r="17" spans="1:9" ht="15.75">
      <c r="A17" s="217"/>
      <c r="B17" s="219"/>
      <c r="C17" s="28" t="s">
        <v>49</v>
      </c>
      <c r="D17" s="53">
        <f>'Бюджет-2021'!H55</f>
        <v>149000</v>
      </c>
      <c r="E17" s="53">
        <f>'Бюджет-2021'!I55</f>
        <v>100455.44</v>
      </c>
      <c r="F17" s="173">
        <f>'Бюджет-2022 IV Квартал'!K76</f>
        <v>20000</v>
      </c>
      <c r="G17" s="173">
        <f>'Бюджет-2022 IV Квартал'!L76</f>
        <v>20000</v>
      </c>
      <c r="H17" s="55"/>
      <c r="I17" s="21"/>
    </row>
    <row r="18" spans="1:9" ht="15.75" hidden="1">
      <c r="A18" s="217"/>
      <c r="B18" s="219"/>
      <c r="C18" s="28" t="s">
        <v>50</v>
      </c>
      <c r="D18" s="54"/>
      <c r="E18" s="54"/>
      <c r="F18" s="173"/>
      <c r="G18" s="173"/>
      <c r="H18" s="55"/>
      <c r="I18" s="21"/>
    </row>
    <row r="19" spans="1:9" ht="15.75">
      <c r="A19" s="217"/>
      <c r="B19" s="219"/>
      <c r="C19" s="28" t="s">
        <v>51</v>
      </c>
      <c r="D19" s="53">
        <f>'Бюджет-2021'!H38+'Бюджет-2021'!H39+'Бюджет-2021'!H40+'Бюджет-2021'!H45+'Бюджет-2021'!H46+'Бюджет-2021'!H47+'Бюджет-2021'!H48+'Бюджет-2021'!H49+'Бюджет-2021'!H50+'Бюджет-2021'!H51+'Бюджет-2021'!H52+'Бюджет-2021'!H54</f>
        <v>26067933.149999999</v>
      </c>
      <c r="E19" s="53">
        <f>'Бюджет-2021'!I38+'Бюджет-2021'!I39+'Бюджет-2021'!I40+'Бюджет-2021'!I45+'Бюджет-2021'!I46+'Бюджет-2021'!I47+'Бюджет-2021'!I48+'Бюджет-2021'!I49+'Бюджет-2021'!I50+'Бюджет-2021'!I51+'Бюджет-2021'!I52+'Бюджет-2021'!I54</f>
        <v>24281895.169999994</v>
      </c>
      <c r="F19" s="173">
        <f>'Бюджет-2022 IV Квартал'!K48+'Бюджет-2022 IV Квартал'!K50+'Бюджет-2022 IV Квартал'!K52+'Бюджет-2022 IV Квартал'!K54+'Бюджет-2022 IV Квартал'!K60+'Бюджет-2022 IV Квартал'!K62+'Бюджет-2022 IV Квартал'!K64+'Бюджет-2022 IV Квартал'!K66+'Бюджет-2022 IV Квартал'!K68+'Бюджет-2022 IV Квартал'!K70+'Бюджет-2022 IV Квартал'!K72+'Бюджет-2022 IV Квартал'!K75</f>
        <v>28695902.899999999</v>
      </c>
      <c r="G19" s="173">
        <f>'Бюджет-2022 IV Квартал'!L48+'Бюджет-2022 IV Квартал'!L50+'Бюджет-2022 IV Квартал'!L52+'Бюджет-2022 IV Квартал'!L54+'Бюджет-2022 IV Квартал'!L60+'Бюджет-2022 IV Квартал'!L62+'Бюджет-2022 IV Квартал'!L64+'Бюджет-2022 IV Квартал'!L66+'Бюджет-2022 IV Квартал'!L68+'Бюджет-2022 IV Квартал'!L70+'Бюджет-2022 IV Квартал'!L72+'Бюджет-2022 IV Квартал'!L75</f>
        <v>27621035.080000002</v>
      </c>
      <c r="H19" s="83"/>
      <c r="I19" s="21"/>
    </row>
    <row r="20" spans="1:9" ht="15.75" hidden="1">
      <c r="A20" s="217"/>
      <c r="B20" s="220"/>
      <c r="C20" s="28" t="s">
        <v>50</v>
      </c>
      <c r="D20" s="54"/>
      <c r="E20" s="54"/>
      <c r="F20" s="173"/>
      <c r="G20" s="173"/>
      <c r="H20" s="22"/>
      <c r="I20" s="23"/>
    </row>
    <row r="21" spans="1:9" ht="15.75">
      <c r="A21" s="217" t="s">
        <v>52</v>
      </c>
      <c r="B21" s="217" t="s">
        <v>54</v>
      </c>
      <c r="C21" s="28" t="s">
        <v>46</v>
      </c>
      <c r="D21" s="22">
        <f>D23+D24+D26</f>
        <v>1341106</v>
      </c>
      <c r="E21" s="22">
        <f>E23+E24+E26</f>
        <v>991106</v>
      </c>
      <c r="F21" s="22">
        <f t="shared" ref="F21:G21" si="3">F23+F24+F26</f>
        <v>1357581</v>
      </c>
      <c r="G21" s="22">
        <f t="shared" si="3"/>
        <v>1142581</v>
      </c>
      <c r="H21" s="55"/>
      <c r="I21" s="21"/>
    </row>
    <row r="22" spans="1:9" ht="15.75">
      <c r="A22" s="217"/>
      <c r="B22" s="217"/>
      <c r="C22" s="28" t="s">
        <v>47</v>
      </c>
      <c r="D22" s="54"/>
      <c r="E22" s="54"/>
      <c r="F22" s="173"/>
      <c r="G22" s="173"/>
      <c r="H22" s="55"/>
      <c r="I22" s="21"/>
    </row>
    <row r="23" spans="1:9" ht="15.75">
      <c r="A23" s="217"/>
      <c r="B23" s="217"/>
      <c r="C23" s="28" t="s">
        <v>48</v>
      </c>
      <c r="D23" s="22">
        <v>0</v>
      </c>
      <c r="E23" s="22">
        <v>0</v>
      </c>
      <c r="F23" s="173">
        <v>0</v>
      </c>
      <c r="G23" s="173">
        <v>0</v>
      </c>
      <c r="H23" s="22"/>
      <c r="I23" s="21"/>
    </row>
    <row r="24" spans="1:9" ht="15.75">
      <c r="A24" s="217"/>
      <c r="B24" s="217"/>
      <c r="C24" s="28" t="s">
        <v>49</v>
      </c>
      <c r="D24" s="54">
        <f>'Бюджет-2021'!H32+'Бюджет-2021'!H63+'Бюджет-2021'!H71+'Бюджет-2021'!H77</f>
        <v>727800</v>
      </c>
      <c r="E24" s="54">
        <f>'Бюджет-2021'!I32+'Бюджет-2021'!I63+'Бюджет-2021'!I71+'Бюджет-2021'!I77</f>
        <v>727800</v>
      </c>
      <c r="F24" s="173">
        <f>'Бюджет-2022 IV Квартал'!K39+'Бюджет-2022 IV Квартал'!K40</f>
        <v>727800</v>
      </c>
      <c r="G24" s="173">
        <f>'Бюджет-2022 IV Квартал'!L39+'Бюджет-2022 IV Квартал'!L40</f>
        <v>727800</v>
      </c>
      <c r="H24" s="55"/>
      <c r="I24" s="21"/>
    </row>
    <row r="25" spans="1:9" ht="15.75" hidden="1">
      <c r="A25" s="217"/>
      <c r="B25" s="217"/>
      <c r="C25" s="28" t="s">
        <v>50</v>
      </c>
      <c r="D25" s="54"/>
      <c r="E25" s="54"/>
      <c r="F25" s="173"/>
      <c r="G25" s="173"/>
      <c r="H25" s="55"/>
      <c r="I25" s="21"/>
    </row>
    <row r="26" spans="1:9" ht="15.75">
      <c r="A26" s="217"/>
      <c r="B26" s="217"/>
      <c r="C26" s="28" t="s">
        <v>51</v>
      </c>
      <c r="D26" s="54">
        <f>'Бюджет-2021'!H27+'Бюджет-2021'!H31+'Бюджет-2021'!H62+'Бюджет-2021'!H70+'Бюджет-2021'!H76+'Бюджет-2021'!H29</f>
        <v>613306</v>
      </c>
      <c r="E26" s="54">
        <f>'Бюджет-2021'!I27+'Бюджет-2021'!I31+'Бюджет-2021'!I62+'Бюджет-2021'!I70+'Бюджет-2021'!I76+'Бюджет-2021'!I29</f>
        <v>263306</v>
      </c>
      <c r="F26" s="173">
        <f>'Бюджет-2022 IV Квартал'!K33+'Бюджет-2022 IV Квартал'!K36+'Бюджет-2022 IV Квартал'!K41+'Бюджет-2022 IV Квартал'!K42</f>
        <v>629781</v>
      </c>
      <c r="G26" s="173">
        <f>'Бюджет-2022 IV Квартал'!L33+'Бюджет-2022 IV Квартал'!L36+'Бюджет-2022 IV Квартал'!L41+'Бюджет-2022 IV Квартал'!L42</f>
        <v>414781</v>
      </c>
      <c r="H26" s="24"/>
      <c r="I26" s="21"/>
    </row>
    <row r="27" spans="1:9" ht="15.75" hidden="1">
      <c r="A27" s="217"/>
      <c r="B27" s="217"/>
      <c r="C27" s="28" t="s">
        <v>50</v>
      </c>
      <c r="D27" s="54"/>
      <c r="E27" s="54"/>
      <c r="F27" s="173"/>
      <c r="G27" s="173"/>
      <c r="H27" s="22"/>
      <c r="I27" s="23"/>
    </row>
    <row r="28" spans="1:9" ht="15.75">
      <c r="A28" s="217" t="s">
        <v>215</v>
      </c>
      <c r="B28" s="217" t="s">
        <v>198</v>
      </c>
      <c r="C28" s="28" t="s">
        <v>46</v>
      </c>
      <c r="D28" s="22">
        <f t="shared" ref="D28:G28" si="4">D30+D31+D32</f>
        <v>95000</v>
      </c>
      <c r="E28" s="22">
        <f t="shared" si="4"/>
        <v>95000</v>
      </c>
      <c r="F28" s="22">
        <f t="shared" si="4"/>
        <v>95000</v>
      </c>
      <c r="G28" s="22">
        <f t="shared" si="4"/>
        <v>95000</v>
      </c>
      <c r="H28" s="55"/>
      <c r="I28" s="21"/>
    </row>
    <row r="29" spans="1:9" ht="15.75">
      <c r="A29" s="217"/>
      <c r="B29" s="217"/>
      <c r="C29" s="28" t="s">
        <v>47</v>
      </c>
      <c r="D29" s="54"/>
      <c r="E29" s="54"/>
      <c r="F29" s="173"/>
      <c r="G29" s="173"/>
      <c r="H29" s="55"/>
      <c r="I29" s="21"/>
    </row>
    <row r="30" spans="1:9" ht="15.75">
      <c r="A30" s="217"/>
      <c r="B30" s="217"/>
      <c r="C30" s="28" t="s">
        <v>48</v>
      </c>
      <c r="D30" s="22">
        <v>0</v>
      </c>
      <c r="E30" s="22">
        <v>0</v>
      </c>
      <c r="F30" s="173">
        <v>0</v>
      </c>
      <c r="G30" s="173">
        <v>0</v>
      </c>
      <c r="H30" s="22"/>
      <c r="I30" s="21"/>
    </row>
    <row r="31" spans="1:9" ht="15.75">
      <c r="A31" s="217"/>
      <c r="B31" s="217"/>
      <c r="C31" s="28" t="s">
        <v>49</v>
      </c>
      <c r="D31" s="54">
        <v>0</v>
      </c>
      <c r="E31" s="54">
        <v>0</v>
      </c>
      <c r="F31" s="173">
        <v>0</v>
      </c>
      <c r="G31" s="173">
        <v>0</v>
      </c>
      <c r="H31" s="55"/>
    </row>
    <row r="32" spans="1:9" ht="15.75">
      <c r="A32" s="217"/>
      <c r="B32" s="217"/>
      <c r="C32" s="28" t="s">
        <v>51</v>
      </c>
      <c r="D32" s="54">
        <f>'Бюджет-2021'!H19</f>
        <v>95000</v>
      </c>
      <c r="E32" s="54">
        <f>'Бюджет-2021'!L19</f>
        <v>95000</v>
      </c>
      <c r="F32" s="173">
        <f>'Бюджет-2022 IV Квартал'!K19</f>
        <v>95000</v>
      </c>
      <c r="G32" s="173">
        <f>'Бюджет-2022 IV Квартал'!L19</f>
        <v>95000</v>
      </c>
      <c r="H32" s="24"/>
    </row>
    <row r="33" spans="1:12" ht="15.75">
      <c r="A33" s="217" t="s">
        <v>215</v>
      </c>
      <c r="B33" s="217" t="s">
        <v>201</v>
      </c>
      <c r="C33" s="28" t="s">
        <v>46</v>
      </c>
      <c r="D33" s="22">
        <f t="shared" ref="D33:E33" si="5">D35+D36+D37</f>
        <v>4754018</v>
      </c>
      <c r="E33" s="22">
        <f t="shared" si="5"/>
        <v>4321427.0199999996</v>
      </c>
      <c r="F33" s="22">
        <f>F35+F36+F37</f>
        <v>8601178</v>
      </c>
      <c r="G33" s="22">
        <f>G35+G36+G37</f>
        <v>8368560.3200000003</v>
      </c>
      <c r="H33" s="22"/>
    </row>
    <row r="34" spans="1:12" ht="15.75">
      <c r="A34" s="217"/>
      <c r="B34" s="217"/>
      <c r="C34" s="28" t="s">
        <v>47</v>
      </c>
      <c r="D34" s="54"/>
      <c r="E34" s="54"/>
      <c r="F34" s="173"/>
      <c r="G34" s="173"/>
      <c r="H34" s="55"/>
    </row>
    <row r="35" spans="1:12" ht="15.75">
      <c r="A35" s="217"/>
      <c r="B35" s="217"/>
      <c r="C35" s="28" t="s">
        <v>48</v>
      </c>
      <c r="D35" s="22">
        <v>0</v>
      </c>
      <c r="E35" s="22">
        <v>0</v>
      </c>
      <c r="F35" s="173">
        <v>0</v>
      </c>
      <c r="G35" s="173">
        <v>0</v>
      </c>
      <c r="H35" s="22"/>
    </row>
    <row r="36" spans="1:12" ht="15.75">
      <c r="A36" s="217"/>
      <c r="B36" s="217"/>
      <c r="C36" s="28" t="s">
        <v>49</v>
      </c>
      <c r="D36" s="54">
        <v>0</v>
      </c>
      <c r="E36" s="54">
        <v>0</v>
      </c>
      <c r="F36" s="173">
        <v>0</v>
      </c>
      <c r="G36" s="173">
        <v>0</v>
      </c>
      <c r="H36" s="55"/>
    </row>
    <row r="37" spans="1:12" ht="15.75">
      <c r="A37" s="217"/>
      <c r="B37" s="217"/>
      <c r="C37" s="28" t="s">
        <v>51</v>
      </c>
      <c r="D37" s="54">
        <f>'Бюджет-2021'!H20</f>
        <v>4754018</v>
      </c>
      <c r="E37" s="54">
        <f>'Бюджет-2021'!L20</f>
        <v>4321427.0199999996</v>
      </c>
      <c r="F37" s="173">
        <f>'Бюджет-2022 IV Квартал'!K22+'Бюджет-2022 IV Квартал'!K24+'Бюджет-2022 IV Квартал'!K26+'Бюджет-2022 IV Квартал'!K28</f>
        <v>8601178</v>
      </c>
      <c r="G37" s="173">
        <f>'Бюджет-2022 IV Квартал'!L22+'Бюджет-2022 IV Квартал'!L24+'Бюджет-2022 IV Квартал'!L26+'Бюджет-2022 IV Квартал'!L28</f>
        <v>8368560.3200000003</v>
      </c>
      <c r="H37" s="83"/>
    </row>
    <row r="39" spans="1:12" ht="15" customHeight="1">
      <c r="A39" s="193"/>
      <c r="B39" s="193"/>
      <c r="C39" s="193"/>
      <c r="D39" s="88"/>
      <c r="E39" s="89"/>
      <c r="F39" s="88"/>
      <c r="G39" s="194"/>
      <c r="H39" s="194"/>
      <c r="I39" s="88"/>
      <c r="J39" s="88"/>
      <c r="K39" s="88"/>
      <c r="L39" s="21"/>
    </row>
  </sheetData>
  <mergeCells count="20">
    <mergeCell ref="A39:C39"/>
    <mergeCell ref="G39:H39"/>
    <mergeCell ref="H4:H6"/>
    <mergeCell ref="F5:F6"/>
    <mergeCell ref="A7:A13"/>
    <mergeCell ref="B7:B13"/>
    <mergeCell ref="A14:A20"/>
    <mergeCell ref="B14:B20"/>
    <mergeCell ref="A33:A37"/>
    <mergeCell ref="B33:B37"/>
    <mergeCell ref="A21:A27"/>
    <mergeCell ref="B21:B27"/>
    <mergeCell ref="A28:A32"/>
    <mergeCell ref="B28:B32"/>
    <mergeCell ref="A4:A6"/>
    <mergeCell ref="B4:B6"/>
    <mergeCell ref="C4:C6"/>
    <mergeCell ref="D4:E5"/>
    <mergeCell ref="F4:G4"/>
    <mergeCell ref="A2:H2"/>
  </mergeCells>
  <pageMargins left="0.7" right="0.7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1"/>
  <sheetViews>
    <sheetView zoomScaleNormal="100" zoomScaleSheetLayoutView="98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J7" sqref="J7"/>
    </sheetView>
  </sheetViews>
  <sheetFormatPr defaultRowHeight="12.75"/>
  <cols>
    <col min="1" max="1" width="27.85546875" style="46" bestFit="1" customWidth="1"/>
    <col min="2" max="2" width="43.28515625" style="46" bestFit="1" customWidth="1"/>
    <col min="3" max="3" width="40.140625" style="46" bestFit="1" customWidth="1"/>
    <col min="4" max="4" width="14.7109375" style="46" customWidth="1"/>
    <col min="5" max="5" width="9.28515625" style="46" bestFit="1" customWidth="1"/>
    <col min="6" max="6" width="9.140625" style="46"/>
    <col min="7" max="7" width="9.28515625" style="46" bestFit="1" customWidth="1"/>
    <col min="8" max="11" width="18.42578125" style="46" bestFit="1" customWidth="1"/>
    <col min="12" max="13" width="18.42578125" style="46" hidden="1" customWidth="1"/>
    <col min="14" max="14" width="9.140625" style="46" customWidth="1"/>
    <col min="16" max="16" width="15.5703125" bestFit="1" customWidth="1"/>
  </cols>
  <sheetData>
    <row r="1" spans="1:14" ht="63" customHeight="1">
      <c r="A1" s="235" t="s">
        <v>55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</row>
    <row r="2" spans="1:14" ht="15.75">
      <c r="A2" s="26"/>
      <c r="B2" s="25"/>
      <c r="C2" s="26"/>
      <c r="D2" s="26"/>
      <c r="E2" s="26"/>
      <c r="F2" s="26"/>
      <c r="G2" s="26"/>
      <c r="H2" s="26"/>
      <c r="I2" s="26"/>
      <c r="J2" s="26"/>
      <c r="K2" s="25"/>
      <c r="L2" s="26"/>
      <c r="M2" s="26"/>
      <c r="N2" s="27" t="s">
        <v>38</v>
      </c>
    </row>
    <row r="3" spans="1:14" ht="31.5">
      <c r="A3" s="236" t="s">
        <v>56</v>
      </c>
      <c r="B3" s="229" t="s">
        <v>57</v>
      </c>
      <c r="C3" s="236" t="s">
        <v>58</v>
      </c>
      <c r="D3" s="236" t="s">
        <v>59</v>
      </c>
      <c r="E3" s="236"/>
      <c r="F3" s="236"/>
      <c r="G3" s="236"/>
      <c r="H3" s="236"/>
      <c r="I3" s="236"/>
      <c r="J3" s="236"/>
      <c r="K3" s="236"/>
      <c r="L3" s="236"/>
      <c r="M3" s="236"/>
      <c r="N3" s="84" t="s">
        <v>60</v>
      </c>
    </row>
    <row r="4" spans="1:14" ht="15.75" customHeight="1">
      <c r="A4" s="236"/>
      <c r="B4" s="230"/>
      <c r="C4" s="236"/>
      <c r="D4" s="236" t="s">
        <v>61</v>
      </c>
      <c r="E4" s="236" t="s">
        <v>62</v>
      </c>
      <c r="F4" s="236" t="s">
        <v>63</v>
      </c>
      <c r="G4" s="236" t="s">
        <v>64</v>
      </c>
      <c r="H4" s="237" t="s">
        <v>224</v>
      </c>
      <c r="I4" s="238"/>
      <c r="J4" s="241" t="s">
        <v>252</v>
      </c>
      <c r="K4" s="242"/>
      <c r="L4" s="237" t="s">
        <v>5</v>
      </c>
      <c r="M4" s="238"/>
      <c r="N4" s="85"/>
    </row>
    <row r="5" spans="1:14" ht="47.25">
      <c r="A5" s="236"/>
      <c r="B5" s="230"/>
      <c r="C5" s="236"/>
      <c r="D5" s="236"/>
      <c r="E5" s="236"/>
      <c r="F5" s="236"/>
      <c r="G5" s="236"/>
      <c r="H5" s="239"/>
      <c r="I5" s="240"/>
      <c r="J5" s="229" t="s">
        <v>43</v>
      </c>
      <c r="K5" s="187" t="s">
        <v>292</v>
      </c>
      <c r="L5" s="239"/>
      <c r="M5" s="240"/>
      <c r="N5" s="85"/>
    </row>
    <row r="6" spans="1:14" ht="15.75">
      <c r="A6" s="236"/>
      <c r="B6" s="231"/>
      <c r="C6" s="236"/>
      <c r="D6" s="236"/>
      <c r="E6" s="236"/>
      <c r="F6" s="236"/>
      <c r="G6" s="236"/>
      <c r="H6" s="110" t="s">
        <v>11</v>
      </c>
      <c r="I6" s="110" t="s">
        <v>10</v>
      </c>
      <c r="J6" s="231"/>
      <c r="K6" s="110" t="s">
        <v>10</v>
      </c>
      <c r="L6" s="109" t="s">
        <v>8</v>
      </c>
      <c r="M6" s="110" t="s">
        <v>9</v>
      </c>
      <c r="N6" s="86"/>
    </row>
    <row r="7" spans="1:14" ht="15.75" customHeight="1">
      <c r="A7" s="229" t="s">
        <v>44</v>
      </c>
      <c r="B7" s="229" t="s">
        <v>65</v>
      </c>
      <c r="C7" s="111" t="s">
        <v>66</v>
      </c>
      <c r="D7" s="112" t="s">
        <v>67</v>
      </c>
      <c r="E7" s="112" t="s">
        <v>68</v>
      </c>
      <c r="F7" s="112" t="s">
        <v>68</v>
      </c>
      <c r="G7" s="112" t="s">
        <v>68</v>
      </c>
      <c r="H7" s="168">
        <f>H9+H10+H11</f>
        <v>32407057.149999999</v>
      </c>
      <c r="I7" s="168">
        <f>I9+I10+I11</f>
        <v>29789883.630000003</v>
      </c>
      <c r="J7" s="168">
        <f t="shared" ref="J7:K7" si="0">J9+J10+J11</f>
        <v>38769661.899999999</v>
      </c>
      <c r="K7" s="168">
        <f t="shared" si="0"/>
        <v>37247176.399999999</v>
      </c>
      <c r="L7" s="114" t="e">
        <f t="shared" ref="L7:M7" si="1">L9+L10+L11</f>
        <v>#REF!</v>
      </c>
      <c r="M7" s="114" t="e">
        <f t="shared" si="1"/>
        <v>#REF!</v>
      </c>
      <c r="N7" s="29"/>
    </row>
    <row r="8" spans="1:14" ht="15.75">
      <c r="A8" s="230"/>
      <c r="B8" s="230"/>
      <c r="C8" s="111" t="s">
        <v>69</v>
      </c>
      <c r="D8" s="112"/>
      <c r="E8" s="112"/>
      <c r="F8" s="112"/>
      <c r="G8" s="110"/>
      <c r="H8" s="125"/>
      <c r="I8" s="125"/>
      <c r="J8" s="172"/>
      <c r="K8" s="172"/>
      <c r="L8" s="115"/>
      <c r="M8" s="115"/>
      <c r="N8" s="29"/>
    </row>
    <row r="9" spans="1:14" ht="15.75">
      <c r="A9" s="230"/>
      <c r="B9" s="230"/>
      <c r="C9" s="111" t="s">
        <v>70</v>
      </c>
      <c r="D9" s="112" t="s">
        <v>67</v>
      </c>
      <c r="E9" s="112" t="s">
        <v>71</v>
      </c>
      <c r="F9" s="112" t="s">
        <v>68</v>
      </c>
      <c r="G9" s="112" t="s">
        <v>68</v>
      </c>
      <c r="H9" s="168">
        <f>H14+H35+H55+H58+H59</f>
        <v>31884689.149999999</v>
      </c>
      <c r="I9" s="168">
        <f>I14+I35+I55+I58+I59</f>
        <v>29267515.630000003</v>
      </c>
      <c r="J9" s="168">
        <f>J14+J35+J55+J58+J59</f>
        <v>38769661.899999999</v>
      </c>
      <c r="K9" s="168">
        <f>K14+K35+K55+K58+K59</f>
        <v>37247176.399999999</v>
      </c>
      <c r="L9" s="113" t="e">
        <f>L14+L35</f>
        <v>#REF!</v>
      </c>
      <c r="M9" s="113" t="e">
        <f>M14+M35</f>
        <v>#REF!</v>
      </c>
      <c r="N9" s="29"/>
    </row>
    <row r="10" spans="1:14" ht="31.5">
      <c r="A10" s="230"/>
      <c r="B10" s="230"/>
      <c r="C10" s="111" t="s">
        <v>204</v>
      </c>
      <c r="D10" s="112" t="s">
        <v>67</v>
      </c>
      <c r="E10" s="112" t="s">
        <v>205</v>
      </c>
      <c r="F10" s="112" t="s">
        <v>68</v>
      </c>
      <c r="G10" s="112" t="s">
        <v>68</v>
      </c>
      <c r="H10" s="168">
        <f>H36</f>
        <v>140830</v>
      </c>
      <c r="I10" s="168">
        <f>I36</f>
        <v>140830</v>
      </c>
      <c r="J10" s="168">
        <f t="shared" ref="J10:K10" si="2">J36</f>
        <v>0</v>
      </c>
      <c r="K10" s="168">
        <f t="shared" si="2"/>
        <v>0</v>
      </c>
      <c r="L10" s="113">
        <f>L36</f>
        <v>0</v>
      </c>
      <c r="M10" s="113">
        <f>M36</f>
        <v>0</v>
      </c>
      <c r="N10" s="29"/>
    </row>
    <row r="11" spans="1:14" ht="31.5">
      <c r="A11" s="116"/>
      <c r="B11" s="116"/>
      <c r="C11" s="111" t="s">
        <v>72</v>
      </c>
      <c r="D11" s="112" t="s">
        <v>67</v>
      </c>
      <c r="E11" s="112" t="s">
        <v>73</v>
      </c>
      <c r="F11" s="112" t="s">
        <v>68</v>
      </c>
      <c r="G11" s="112" t="s">
        <v>68</v>
      </c>
      <c r="H11" s="168">
        <f>H37</f>
        <v>381538</v>
      </c>
      <c r="I11" s="168">
        <f>I37</f>
        <v>381538</v>
      </c>
      <c r="J11" s="168">
        <f t="shared" ref="J11:K11" si="3">J37</f>
        <v>0</v>
      </c>
      <c r="K11" s="168">
        <f t="shared" si="3"/>
        <v>0</v>
      </c>
      <c r="L11" s="113">
        <f>L52</f>
        <v>20000</v>
      </c>
      <c r="M11" s="113">
        <f>M52</f>
        <v>20000</v>
      </c>
      <c r="N11" s="29"/>
    </row>
    <row r="12" spans="1:14" ht="15.75" customHeight="1">
      <c r="A12" s="232" t="s">
        <v>52</v>
      </c>
      <c r="B12" s="229" t="s">
        <v>53</v>
      </c>
      <c r="C12" s="117" t="s">
        <v>75</v>
      </c>
      <c r="D12" s="112" t="s">
        <v>76</v>
      </c>
      <c r="E12" s="112" t="s">
        <v>71</v>
      </c>
      <c r="F12" s="112" t="s">
        <v>68</v>
      </c>
      <c r="G12" s="118" t="s">
        <v>68</v>
      </c>
      <c r="H12" s="168">
        <f>H14</f>
        <v>26216933.149999999</v>
      </c>
      <c r="I12" s="168">
        <f>I14</f>
        <v>24382350.610000003</v>
      </c>
      <c r="J12" s="168">
        <f t="shared" ref="J12:K12" si="4">J14</f>
        <v>28715902.899999999</v>
      </c>
      <c r="K12" s="168">
        <f t="shared" si="4"/>
        <v>27641035.079999998</v>
      </c>
      <c r="L12" s="114" t="e">
        <f>L14</f>
        <v>#REF!</v>
      </c>
      <c r="M12" s="114" t="e">
        <f>M14</f>
        <v>#REF!</v>
      </c>
      <c r="N12" s="30"/>
    </row>
    <row r="13" spans="1:14" ht="15.75">
      <c r="A13" s="233"/>
      <c r="B13" s="230"/>
      <c r="C13" s="117" t="s">
        <v>69</v>
      </c>
      <c r="D13" s="120"/>
      <c r="E13" s="120"/>
      <c r="F13" s="120"/>
      <c r="G13" s="121"/>
      <c r="H13" s="125"/>
      <c r="I13" s="125"/>
      <c r="J13" s="172"/>
      <c r="K13" s="172"/>
      <c r="L13" s="115"/>
      <c r="M13" s="115"/>
      <c r="N13" s="30"/>
    </row>
    <row r="14" spans="1:14" ht="45" customHeight="1">
      <c r="A14" s="234"/>
      <c r="B14" s="231"/>
      <c r="C14" s="117" t="s">
        <v>70</v>
      </c>
      <c r="D14" s="112" t="s">
        <v>76</v>
      </c>
      <c r="E14" s="112" t="s">
        <v>71</v>
      </c>
      <c r="F14" s="112" t="s">
        <v>68</v>
      </c>
      <c r="G14" s="118" t="s">
        <v>68</v>
      </c>
      <c r="H14" s="168">
        <f>H17+H18+H19+H20+H23+H25+H28+H31+H32</f>
        <v>26216933.149999999</v>
      </c>
      <c r="I14" s="168">
        <f>I17+I18+I19+I20+I23+I25+I28+I31+I32</f>
        <v>24382350.610000003</v>
      </c>
      <c r="J14" s="168">
        <f>J15+J21+J26</f>
        <v>28715902.899999999</v>
      </c>
      <c r="K14" s="168">
        <f>K15+K21+K26</f>
        <v>27641035.079999998</v>
      </c>
      <c r="L14" s="113" t="e">
        <f>#REF!+#REF!+L17+L18+L20+L28</f>
        <v>#REF!</v>
      </c>
      <c r="M14" s="113" t="e">
        <f>#REF!+#REF!+M17+M18+M20+M28</f>
        <v>#REF!</v>
      </c>
      <c r="N14" s="30"/>
    </row>
    <row r="15" spans="1:14" s="46" customFormat="1" ht="15.75">
      <c r="A15" s="229" t="s">
        <v>131</v>
      </c>
      <c r="B15" s="229" t="s">
        <v>82</v>
      </c>
      <c r="C15" s="111" t="s">
        <v>75</v>
      </c>
      <c r="D15" s="112" t="s">
        <v>83</v>
      </c>
      <c r="E15" s="112" t="s">
        <v>68</v>
      </c>
      <c r="F15" s="112" t="s">
        <v>68</v>
      </c>
      <c r="G15" s="118" t="s">
        <v>68</v>
      </c>
      <c r="H15" s="168">
        <f>H17+H18+H19+H20</f>
        <v>16932199</v>
      </c>
      <c r="I15" s="168">
        <f>I17+I18+I19+I20</f>
        <v>16656925.830000002</v>
      </c>
      <c r="J15" s="168">
        <f t="shared" ref="J15:K15" si="5">J17+J18+J19+J20</f>
        <v>18178750</v>
      </c>
      <c r="K15" s="168">
        <f t="shared" si="5"/>
        <v>17876551.84</v>
      </c>
      <c r="L15" s="114">
        <f t="shared" ref="L15:M15" si="6">L17+L18+L20</f>
        <v>15274651</v>
      </c>
      <c r="M15" s="114">
        <f t="shared" si="6"/>
        <v>15274651</v>
      </c>
      <c r="N15" s="28"/>
    </row>
    <row r="16" spans="1:14" s="46" customFormat="1" ht="15.75" customHeight="1">
      <c r="A16" s="230"/>
      <c r="B16" s="230"/>
      <c r="C16" s="111" t="s">
        <v>87</v>
      </c>
      <c r="D16" s="122"/>
      <c r="E16" s="122"/>
      <c r="F16" s="122"/>
      <c r="G16" s="123"/>
      <c r="H16" s="125"/>
      <c r="I16" s="125"/>
      <c r="J16" s="172"/>
      <c r="K16" s="172"/>
      <c r="L16" s="124"/>
      <c r="M16" s="124"/>
      <c r="N16" s="28"/>
    </row>
    <row r="17" spans="1:14" s="46" customFormat="1" ht="15.75" customHeight="1">
      <c r="A17" s="230"/>
      <c r="B17" s="230"/>
      <c r="C17" s="229" t="s">
        <v>70</v>
      </c>
      <c r="D17" s="126" t="s">
        <v>83</v>
      </c>
      <c r="E17" s="126" t="s">
        <v>71</v>
      </c>
      <c r="F17" s="126" t="s">
        <v>212</v>
      </c>
      <c r="G17" s="127" t="s">
        <v>84</v>
      </c>
      <c r="H17" s="125">
        <f>'Бюджет-2021'!H45+'Бюджет-2021'!H46+'Бюджет-2021'!H47</f>
        <v>14889079</v>
      </c>
      <c r="I17" s="125">
        <f>'Бюджет-2021'!L47+'Бюджет-2021'!L46+'Бюджет-2021'!L45</f>
        <v>14851838.710000001</v>
      </c>
      <c r="J17" s="54">
        <f>'Бюджет-2022 IV Квартал'!K59+'Бюджет-2022 IV Квартал'!K61+'Бюджет-2022 IV Квартал'!K63</f>
        <v>16663099</v>
      </c>
      <c r="K17" s="54">
        <f>'Бюджет-2022 IV Квартал'!L59+'Бюджет-2022 IV Квартал'!L61+'Бюджет-2022 IV Квартал'!L63</f>
        <v>16603176.07</v>
      </c>
      <c r="L17" s="113">
        <f>'Роспись расходов'!G22</f>
        <v>13790425</v>
      </c>
      <c r="M17" s="113">
        <f>'Роспись расходов'!H22</f>
        <v>13790425</v>
      </c>
      <c r="N17" s="28"/>
    </row>
    <row r="18" spans="1:14" s="46" customFormat="1" ht="15.75">
      <c r="A18" s="230"/>
      <c r="B18" s="230"/>
      <c r="C18" s="230"/>
      <c r="D18" s="112" t="s">
        <v>83</v>
      </c>
      <c r="E18" s="126" t="s">
        <v>71</v>
      </c>
      <c r="F18" s="126" t="s">
        <v>212</v>
      </c>
      <c r="G18" s="127" t="s">
        <v>80</v>
      </c>
      <c r="H18" s="125">
        <f>'Бюджет-2021'!H48+'Бюджет-2021'!H49</f>
        <v>1609020</v>
      </c>
      <c r="I18" s="125">
        <f>'Бюджет-2021'!L48+'Бюджет-2021'!L49</f>
        <v>1378323.9700000002</v>
      </c>
      <c r="J18" s="54">
        <f>'Бюджет-2022 IV Квартал'!K65+'Бюджет-2022 IV Квартал'!K67</f>
        <v>1512651</v>
      </c>
      <c r="K18" s="54">
        <f>'Бюджет-2022 IV Квартал'!L65+'Бюджет-2022 IV Квартал'!L67</f>
        <v>1273375.77</v>
      </c>
      <c r="L18" s="113">
        <f>'Роспись расходов'!G24</f>
        <v>1477726</v>
      </c>
      <c r="M18" s="113">
        <f>'Роспись расходов'!H24</f>
        <v>1477726</v>
      </c>
      <c r="N18" s="28"/>
    </row>
    <row r="19" spans="1:14" s="46" customFormat="1" ht="15.75">
      <c r="A19" s="230"/>
      <c r="B19" s="230"/>
      <c r="C19" s="230"/>
      <c r="D19" s="112" t="s">
        <v>83</v>
      </c>
      <c r="E19" s="112" t="s">
        <v>71</v>
      </c>
      <c r="F19" s="112" t="s">
        <v>212</v>
      </c>
      <c r="G19" s="118" t="s">
        <v>213</v>
      </c>
      <c r="H19" s="125">
        <f>'Бюджет-2021'!H50</f>
        <v>431100</v>
      </c>
      <c r="I19" s="125">
        <f>'Бюджет-2021'!L50</f>
        <v>426763.15</v>
      </c>
      <c r="J19" s="54">
        <v>0</v>
      </c>
      <c r="K19" s="54">
        <v>0</v>
      </c>
      <c r="L19" s="114">
        <f>'Роспись расходов'!G25</f>
        <v>6500</v>
      </c>
      <c r="M19" s="114">
        <f>'Роспись расходов'!H25</f>
        <v>6500</v>
      </c>
      <c r="N19" s="28"/>
    </row>
    <row r="20" spans="1:14" s="46" customFormat="1" ht="15.75">
      <c r="A20" s="230"/>
      <c r="B20" s="230"/>
      <c r="C20" s="231"/>
      <c r="D20" s="112" t="s">
        <v>83</v>
      </c>
      <c r="E20" s="112" t="s">
        <v>71</v>
      </c>
      <c r="F20" s="112" t="s">
        <v>212</v>
      </c>
      <c r="G20" s="118" t="s">
        <v>81</v>
      </c>
      <c r="H20" s="125">
        <f>'Бюджет-2021'!H51+'Бюджет-2021'!H52</f>
        <v>3000</v>
      </c>
      <c r="I20" s="125">
        <f>'Бюджет-2021'!L51+'Бюджет-2021'!L52</f>
        <v>0</v>
      </c>
      <c r="J20" s="54">
        <f>'Бюджет-2022 IV Квартал'!K69+'Бюджет-2022 IV Квартал'!K71</f>
        <v>3000</v>
      </c>
      <c r="K20" s="54">
        <f>'Бюджет-2022 IV Квартал'!L69+'Бюджет-2022 IV Квартал'!L71</f>
        <v>0</v>
      </c>
      <c r="L20" s="114">
        <f>'Роспись расходов'!G26</f>
        <v>6500</v>
      </c>
      <c r="M20" s="114">
        <f>'Роспись расходов'!H26</f>
        <v>6500</v>
      </c>
      <c r="N20" s="28"/>
    </row>
    <row r="21" spans="1:14" s="46" customFormat="1" ht="15.75" customHeight="1">
      <c r="A21" s="221" t="s">
        <v>131</v>
      </c>
      <c r="B21" s="221" t="s">
        <v>209</v>
      </c>
      <c r="C21" s="177" t="s">
        <v>75</v>
      </c>
      <c r="D21" s="178" t="s">
        <v>208</v>
      </c>
      <c r="E21" s="178" t="s">
        <v>68</v>
      </c>
      <c r="F21" s="178" t="s">
        <v>68</v>
      </c>
      <c r="G21" s="179" t="s">
        <v>68</v>
      </c>
      <c r="H21" s="53">
        <f>H23+H25</f>
        <v>9135585</v>
      </c>
      <c r="I21" s="53">
        <f>I23+I25</f>
        <v>7624868.7800000003</v>
      </c>
      <c r="J21" s="53">
        <f>J23+J24+J25</f>
        <v>10517131.9</v>
      </c>
      <c r="K21" s="53">
        <f>K23+K24+K25</f>
        <v>9744462.2400000002</v>
      </c>
      <c r="L21" s="180">
        <f>L23</f>
        <v>9018</v>
      </c>
      <c r="M21" s="180">
        <f>M23</f>
        <v>9018</v>
      </c>
      <c r="N21" s="31"/>
    </row>
    <row r="22" spans="1:14" s="46" customFormat="1" ht="15.75">
      <c r="A22" s="222"/>
      <c r="B22" s="222"/>
      <c r="C22" s="177" t="s">
        <v>87</v>
      </c>
      <c r="D22" s="178"/>
      <c r="E22" s="181"/>
      <c r="F22" s="181"/>
      <c r="G22" s="182"/>
      <c r="H22" s="54"/>
      <c r="I22" s="54"/>
      <c r="J22" s="54"/>
      <c r="K22" s="54"/>
      <c r="L22" s="183"/>
      <c r="M22" s="183"/>
      <c r="N22" s="24"/>
    </row>
    <row r="23" spans="1:14" s="46" customFormat="1" ht="15.75" customHeight="1">
      <c r="A23" s="222"/>
      <c r="B23" s="222"/>
      <c r="C23" s="221" t="s">
        <v>70</v>
      </c>
      <c r="D23" s="178" t="s">
        <v>208</v>
      </c>
      <c r="E23" s="24" t="s">
        <v>71</v>
      </c>
      <c r="F23" s="178" t="s">
        <v>77</v>
      </c>
      <c r="G23" s="184">
        <v>240</v>
      </c>
      <c r="H23" s="54">
        <f>'Бюджет-2021'!H38+'Бюджет-2021'!H39</f>
        <v>9133185</v>
      </c>
      <c r="I23" s="54">
        <f>'Бюджет-2021'!L38+'Бюджет-2021'!L39</f>
        <v>7624868.7800000003</v>
      </c>
      <c r="J23" s="54">
        <f>'Бюджет-2022 IV Квартал'!K47+'Бюджет-2022 IV Квартал'!K49</f>
        <v>10494458.9</v>
      </c>
      <c r="K23" s="54">
        <f>'Бюджет-2022 IV Квартал'!L47+'Бюджет-2022 IV Квартал'!L49</f>
        <v>9724189.2400000002</v>
      </c>
      <c r="L23" s="185">
        <f>'Роспись расходов'!G28</f>
        <v>9018</v>
      </c>
      <c r="M23" s="185">
        <f>'Роспись расходов'!H28</f>
        <v>9018</v>
      </c>
      <c r="N23" s="28"/>
    </row>
    <row r="24" spans="1:14" s="46" customFormat="1" ht="15.75" customHeight="1">
      <c r="A24" s="222"/>
      <c r="B24" s="222"/>
      <c r="C24" s="222"/>
      <c r="D24" s="178" t="s">
        <v>208</v>
      </c>
      <c r="E24" s="24">
        <v>9</v>
      </c>
      <c r="F24" s="178" t="s">
        <v>77</v>
      </c>
      <c r="G24" s="184">
        <v>831</v>
      </c>
      <c r="H24" s="54">
        <v>0</v>
      </c>
      <c r="I24" s="54">
        <v>0</v>
      </c>
      <c r="J24" s="54">
        <f>'Бюджет-2022 IV Квартал'!K51</f>
        <v>20273</v>
      </c>
      <c r="K24" s="54">
        <f>'Бюджет-2022 IV Квартал'!L51</f>
        <v>20273</v>
      </c>
      <c r="L24" s="185"/>
      <c r="M24" s="185"/>
      <c r="N24" s="28"/>
    </row>
    <row r="25" spans="1:14" s="46" customFormat="1" ht="15.75" customHeight="1">
      <c r="A25" s="223"/>
      <c r="B25" s="223"/>
      <c r="C25" s="223"/>
      <c r="D25" s="178" t="s">
        <v>208</v>
      </c>
      <c r="E25" s="24" t="s">
        <v>71</v>
      </c>
      <c r="F25" s="178" t="s">
        <v>77</v>
      </c>
      <c r="G25" s="184">
        <v>850</v>
      </c>
      <c r="H25" s="54">
        <f>'Бюджет-2021'!H40</f>
        <v>2400</v>
      </c>
      <c r="I25" s="54">
        <f>'Бюджет-2021'!L40</f>
        <v>0</v>
      </c>
      <c r="J25" s="54">
        <f>'Бюджет-2022 IV Квартал'!K53</f>
        <v>2400</v>
      </c>
      <c r="K25" s="54">
        <f>'Бюджет-2022 IV Квартал'!L53</f>
        <v>0</v>
      </c>
      <c r="L25" s="185">
        <f>'Роспись расходов'!G29</f>
        <v>9018</v>
      </c>
      <c r="M25" s="185">
        <f>'Роспись расходов'!H29</f>
        <v>9018</v>
      </c>
      <c r="N25" s="28"/>
    </row>
    <row r="26" spans="1:14" s="46" customFormat="1" ht="15.75">
      <c r="A26" s="224" t="s">
        <v>131</v>
      </c>
      <c r="B26" s="224" t="s">
        <v>85</v>
      </c>
      <c r="C26" s="117" t="s">
        <v>75</v>
      </c>
      <c r="D26" s="112" t="s">
        <v>86</v>
      </c>
      <c r="E26" s="112" t="s">
        <v>68</v>
      </c>
      <c r="F26" s="112" t="s">
        <v>68</v>
      </c>
      <c r="G26" s="118" t="s">
        <v>68</v>
      </c>
      <c r="H26" s="168">
        <f>H28</f>
        <v>149149.15</v>
      </c>
      <c r="I26" s="168">
        <f>I28</f>
        <v>100556</v>
      </c>
      <c r="J26" s="168">
        <f t="shared" ref="J26:K26" si="7">J28</f>
        <v>20021</v>
      </c>
      <c r="K26" s="168">
        <f t="shared" si="7"/>
        <v>20021</v>
      </c>
      <c r="L26" s="114">
        <f>L28</f>
        <v>9018</v>
      </c>
      <c r="M26" s="114">
        <f>M28</f>
        <v>9018</v>
      </c>
      <c r="N26" s="31"/>
    </row>
    <row r="27" spans="1:14" s="46" customFormat="1" ht="15.75">
      <c r="A27" s="228"/>
      <c r="B27" s="228"/>
      <c r="C27" s="117" t="s">
        <v>87</v>
      </c>
      <c r="D27" s="122"/>
      <c r="E27" s="122"/>
      <c r="F27" s="122"/>
      <c r="G27" s="123"/>
      <c r="H27" s="125"/>
      <c r="I27" s="125"/>
      <c r="J27" s="54"/>
      <c r="K27" s="54"/>
      <c r="L27" s="115"/>
      <c r="M27" s="115"/>
      <c r="N27" s="24"/>
    </row>
    <row r="28" spans="1:14" s="46" customFormat="1" ht="15.75" customHeight="1">
      <c r="A28" s="228"/>
      <c r="B28" s="228"/>
      <c r="C28" s="130" t="s">
        <v>70</v>
      </c>
      <c r="D28" s="112" t="s">
        <v>86</v>
      </c>
      <c r="E28" s="128" t="s">
        <v>71</v>
      </c>
      <c r="F28" s="112" t="s">
        <v>77</v>
      </c>
      <c r="G28" s="129">
        <v>240</v>
      </c>
      <c r="H28" s="125">
        <f>'Бюджет-2021'!H54+'Бюджет-2021'!H55</f>
        <v>149149.15</v>
      </c>
      <c r="I28" s="125">
        <f>'Бюджет-2021'!L54+'Бюджет-2021'!L55</f>
        <v>100556</v>
      </c>
      <c r="J28" s="54">
        <f>'Бюджет-2022 IV Квартал'!K74</f>
        <v>20021</v>
      </c>
      <c r="K28" s="54">
        <f>'Бюджет-2022 IV Квартал'!L74</f>
        <v>20021</v>
      </c>
      <c r="L28" s="113">
        <f>'Роспись расходов'!G31</f>
        <v>9018</v>
      </c>
      <c r="M28" s="113">
        <f>'Роспись расходов'!H31</f>
        <v>9018</v>
      </c>
      <c r="N28" s="28"/>
    </row>
    <row r="29" spans="1:14" s="46" customFormat="1" ht="15.75" hidden="1" customHeight="1">
      <c r="A29" s="224" t="s">
        <v>131</v>
      </c>
      <c r="B29" s="224" t="s">
        <v>78</v>
      </c>
      <c r="C29" s="117" t="s">
        <v>75</v>
      </c>
      <c r="D29" s="112" t="s">
        <v>79</v>
      </c>
      <c r="E29" s="112" t="s">
        <v>68</v>
      </c>
      <c r="F29" s="112" t="s">
        <v>68</v>
      </c>
      <c r="G29" s="118" t="s">
        <v>68</v>
      </c>
      <c r="H29" s="168">
        <v>0</v>
      </c>
      <c r="I29" s="168">
        <v>0</v>
      </c>
      <c r="J29" s="172"/>
      <c r="K29" s="172"/>
      <c r="L29" s="114">
        <f>L31</f>
        <v>73082</v>
      </c>
      <c r="M29" s="114">
        <f>M31</f>
        <v>73082</v>
      </c>
      <c r="N29" s="31"/>
    </row>
    <row r="30" spans="1:14" s="46" customFormat="1" ht="15.75" hidden="1">
      <c r="A30" s="228"/>
      <c r="B30" s="228"/>
      <c r="C30" s="117" t="s">
        <v>87</v>
      </c>
      <c r="D30" s="112"/>
      <c r="E30" s="122"/>
      <c r="F30" s="122"/>
      <c r="G30" s="123"/>
      <c r="H30" s="125"/>
      <c r="I30" s="125"/>
      <c r="J30" s="172"/>
      <c r="K30" s="172"/>
      <c r="L30" s="115"/>
      <c r="M30" s="115"/>
      <c r="N30" s="24"/>
    </row>
    <row r="31" spans="1:14" s="46" customFormat="1" ht="15.75" hidden="1" customHeight="1">
      <c r="A31" s="228"/>
      <c r="B31" s="228"/>
      <c r="C31" s="224" t="s">
        <v>70</v>
      </c>
      <c r="D31" s="112" t="s">
        <v>79</v>
      </c>
      <c r="E31" s="128" t="s">
        <v>71</v>
      </c>
      <c r="F31" s="112" t="s">
        <v>77</v>
      </c>
      <c r="G31" s="129">
        <v>240</v>
      </c>
      <c r="H31" s="125">
        <v>0</v>
      </c>
      <c r="I31" s="125">
        <v>0</v>
      </c>
      <c r="J31" s="172"/>
      <c r="K31" s="172"/>
      <c r="L31" s="113">
        <f>'Роспись расходов'!G35</f>
        <v>73082</v>
      </c>
      <c r="M31" s="113">
        <f>'Роспись расходов'!H35</f>
        <v>73082</v>
      </c>
      <c r="N31" s="28"/>
    </row>
    <row r="32" spans="1:14" s="46" customFormat="1" ht="15.75" hidden="1" customHeight="1">
      <c r="A32" s="225"/>
      <c r="B32" s="225"/>
      <c r="C32" s="225"/>
      <c r="D32" s="112" t="s">
        <v>79</v>
      </c>
      <c r="E32" s="128" t="s">
        <v>71</v>
      </c>
      <c r="F32" s="112" t="s">
        <v>77</v>
      </c>
      <c r="G32" s="129">
        <v>850</v>
      </c>
      <c r="H32" s="125">
        <v>0</v>
      </c>
      <c r="I32" s="125">
        <v>0</v>
      </c>
      <c r="J32" s="172"/>
      <c r="K32" s="172"/>
      <c r="L32" s="113">
        <f>'Роспись расходов'!G36</f>
        <v>73082</v>
      </c>
      <c r="M32" s="113">
        <f>'Роспись расходов'!H36</f>
        <v>73082</v>
      </c>
      <c r="N32" s="28"/>
    </row>
    <row r="33" spans="1:14" ht="15.75" customHeight="1">
      <c r="A33" s="232" t="s">
        <v>52</v>
      </c>
      <c r="B33" s="229" t="s">
        <v>54</v>
      </c>
      <c r="C33" s="117" t="s">
        <v>75</v>
      </c>
      <c r="D33" s="112" t="s">
        <v>88</v>
      </c>
      <c r="E33" s="128" t="s">
        <v>68</v>
      </c>
      <c r="F33" s="128" t="s">
        <v>68</v>
      </c>
      <c r="G33" s="131" t="s">
        <v>68</v>
      </c>
      <c r="H33" s="168">
        <f>H35+H36+H37</f>
        <v>1341106</v>
      </c>
      <c r="I33" s="168">
        <f>I35+I36+I37</f>
        <v>991106</v>
      </c>
      <c r="J33" s="168">
        <f t="shared" ref="J33:K33" si="8">J35+J36+J37</f>
        <v>1357581</v>
      </c>
      <c r="K33" s="168">
        <f t="shared" si="8"/>
        <v>1142581</v>
      </c>
      <c r="L33" s="114">
        <f>L35+L36+L37</f>
        <v>860146</v>
      </c>
      <c r="M33" s="114">
        <f>M35+M36+M37</f>
        <v>860146</v>
      </c>
      <c r="N33" s="28"/>
    </row>
    <row r="34" spans="1:14" ht="15.75">
      <c r="A34" s="233"/>
      <c r="B34" s="230"/>
      <c r="C34" s="117" t="s">
        <v>87</v>
      </c>
      <c r="D34" s="112"/>
      <c r="E34" s="128"/>
      <c r="F34" s="128"/>
      <c r="G34" s="131"/>
      <c r="H34" s="125"/>
      <c r="I34" s="125"/>
      <c r="J34" s="172"/>
      <c r="K34" s="172"/>
      <c r="L34" s="113"/>
      <c r="M34" s="113"/>
      <c r="N34" s="28"/>
    </row>
    <row r="35" spans="1:14" ht="15.75">
      <c r="A35" s="233"/>
      <c r="B35" s="230"/>
      <c r="C35" s="117" t="s">
        <v>70</v>
      </c>
      <c r="D35" s="112" t="s">
        <v>88</v>
      </c>
      <c r="E35" s="128" t="s">
        <v>71</v>
      </c>
      <c r="F35" s="128" t="s">
        <v>68</v>
      </c>
      <c r="G35" s="131" t="s">
        <v>68</v>
      </c>
      <c r="H35" s="168">
        <f>H40+H43+H49</f>
        <v>818738</v>
      </c>
      <c r="I35" s="168">
        <f>I40+I43+I49</f>
        <v>468738</v>
      </c>
      <c r="J35" s="168">
        <f t="shared" ref="J35:K35" si="9">J40+J43+J49</f>
        <v>1357581</v>
      </c>
      <c r="K35" s="168">
        <f t="shared" si="9"/>
        <v>1142581</v>
      </c>
      <c r="L35" s="114">
        <f>L40+L43</f>
        <v>840146</v>
      </c>
      <c r="M35" s="114">
        <f>M40+M43</f>
        <v>840146</v>
      </c>
      <c r="N35" s="28"/>
    </row>
    <row r="36" spans="1:14" ht="37.5" customHeight="1">
      <c r="A36" s="233"/>
      <c r="B36" s="230"/>
      <c r="C36" s="132" t="s">
        <v>204</v>
      </c>
      <c r="D36" s="112" t="s">
        <v>88</v>
      </c>
      <c r="E36" s="129">
        <v>733</v>
      </c>
      <c r="F36" s="128" t="s">
        <v>68</v>
      </c>
      <c r="G36" s="131" t="s">
        <v>68</v>
      </c>
      <c r="H36" s="168">
        <f>H44</f>
        <v>140830</v>
      </c>
      <c r="I36" s="168">
        <f>I44</f>
        <v>140830</v>
      </c>
      <c r="J36" s="168">
        <f t="shared" ref="J36:K36" si="10">J44</f>
        <v>0</v>
      </c>
      <c r="K36" s="168">
        <f t="shared" si="10"/>
        <v>0</v>
      </c>
      <c r="L36" s="114">
        <f t="shared" ref="L36:M36" si="11">L44</f>
        <v>0</v>
      </c>
      <c r="M36" s="114">
        <f t="shared" si="11"/>
        <v>0</v>
      </c>
      <c r="N36" s="83"/>
    </row>
    <row r="37" spans="1:14" ht="37.5" customHeight="1">
      <c r="A37" s="234"/>
      <c r="B37" s="231"/>
      <c r="C37" s="117" t="s">
        <v>72</v>
      </c>
      <c r="D37" s="112" t="s">
        <v>88</v>
      </c>
      <c r="E37" s="129">
        <v>734</v>
      </c>
      <c r="F37" s="128" t="s">
        <v>68</v>
      </c>
      <c r="G37" s="131" t="s">
        <v>68</v>
      </c>
      <c r="H37" s="168">
        <f>H45+H46</f>
        <v>381538</v>
      </c>
      <c r="I37" s="168">
        <f>I45+I46</f>
        <v>381538</v>
      </c>
      <c r="J37" s="168">
        <f t="shared" ref="J37:K37" si="12">J45+J46</f>
        <v>0</v>
      </c>
      <c r="K37" s="168">
        <f t="shared" si="12"/>
        <v>0</v>
      </c>
      <c r="L37" s="113">
        <f t="shared" ref="L37:M37" si="13">L52</f>
        <v>20000</v>
      </c>
      <c r="M37" s="113">
        <f t="shared" si="13"/>
        <v>20000</v>
      </c>
      <c r="N37" s="83"/>
    </row>
    <row r="38" spans="1:14" s="46" customFormat="1" ht="15.75">
      <c r="A38" s="229" t="s">
        <v>131</v>
      </c>
      <c r="B38" s="229" t="s">
        <v>89</v>
      </c>
      <c r="C38" s="117" t="s">
        <v>75</v>
      </c>
      <c r="D38" s="112" t="s">
        <v>90</v>
      </c>
      <c r="E38" s="128" t="s">
        <v>68</v>
      </c>
      <c r="F38" s="128" t="s">
        <v>68</v>
      </c>
      <c r="G38" s="131" t="s">
        <v>68</v>
      </c>
      <c r="H38" s="125">
        <f>H40</f>
        <v>75000</v>
      </c>
      <c r="I38" s="125">
        <f>I40</f>
        <v>75000</v>
      </c>
      <c r="J38" s="125">
        <f t="shared" ref="J38:K38" si="14">J40</f>
        <v>75000</v>
      </c>
      <c r="K38" s="125">
        <f t="shared" si="14"/>
        <v>75000</v>
      </c>
      <c r="L38" s="114">
        <f t="shared" ref="L38:M38" si="15">L40</f>
        <v>73082</v>
      </c>
      <c r="M38" s="114">
        <f t="shared" si="15"/>
        <v>73082</v>
      </c>
      <c r="N38" s="31"/>
    </row>
    <row r="39" spans="1:14" s="46" customFormat="1" ht="15.75">
      <c r="A39" s="230"/>
      <c r="B39" s="230"/>
      <c r="C39" s="117" t="s">
        <v>87</v>
      </c>
      <c r="D39" s="122"/>
      <c r="E39" s="133"/>
      <c r="F39" s="133"/>
      <c r="G39" s="134"/>
      <c r="H39" s="125"/>
      <c r="I39" s="125"/>
      <c r="J39" s="172"/>
      <c r="K39" s="172"/>
      <c r="L39" s="115"/>
      <c r="M39" s="115"/>
      <c r="N39" s="24"/>
    </row>
    <row r="40" spans="1:14" s="46" customFormat="1" ht="15.75">
      <c r="A40" s="231"/>
      <c r="B40" s="231"/>
      <c r="C40" s="117" t="s">
        <v>70</v>
      </c>
      <c r="D40" s="112" t="s">
        <v>90</v>
      </c>
      <c r="E40" s="128" t="s">
        <v>71</v>
      </c>
      <c r="F40" s="112" t="s">
        <v>91</v>
      </c>
      <c r="G40" s="131" t="s">
        <v>80</v>
      </c>
      <c r="H40" s="125">
        <f>'Бюджет 2020'!G8</f>
        <v>75000</v>
      </c>
      <c r="I40" s="125">
        <f>'Бюджет-2021'!L27</f>
        <v>75000</v>
      </c>
      <c r="J40" s="125">
        <f>'Бюджет-2022 IV Квартал'!K31</f>
        <v>75000</v>
      </c>
      <c r="K40" s="125">
        <f>'Бюджет-2022 IV Квартал'!L31</f>
        <v>75000</v>
      </c>
      <c r="L40" s="113">
        <f>'Роспись расходов'!G37</f>
        <v>73082</v>
      </c>
      <c r="M40" s="113">
        <f>'Роспись расходов'!H37</f>
        <v>73082</v>
      </c>
      <c r="N40" s="24"/>
    </row>
    <row r="41" spans="1:14" s="46" customFormat="1" ht="15.75" customHeight="1">
      <c r="A41" s="224" t="s">
        <v>131</v>
      </c>
      <c r="B41" s="224" t="s">
        <v>92</v>
      </c>
      <c r="C41" s="117" t="s">
        <v>75</v>
      </c>
      <c r="D41" s="112" t="s">
        <v>93</v>
      </c>
      <c r="E41" s="128" t="s">
        <v>68</v>
      </c>
      <c r="F41" s="128" t="s">
        <v>68</v>
      </c>
      <c r="G41" s="131" t="s">
        <v>68</v>
      </c>
      <c r="H41" s="168">
        <f>H43+H44+H45+H46</f>
        <v>766106</v>
      </c>
      <c r="I41" s="168">
        <f>I43+I44+I45+I46</f>
        <v>766106</v>
      </c>
      <c r="J41" s="168">
        <f t="shared" ref="J41:K41" si="16">J43+J44+J45+J46</f>
        <v>782581</v>
      </c>
      <c r="K41" s="168">
        <f t="shared" si="16"/>
        <v>782581</v>
      </c>
      <c r="L41" s="114">
        <f t="shared" ref="L41:M41" si="17">L43+L44</f>
        <v>767064</v>
      </c>
      <c r="M41" s="114">
        <f t="shared" si="17"/>
        <v>767064</v>
      </c>
      <c r="N41" s="28"/>
    </row>
    <row r="42" spans="1:14" s="46" customFormat="1" ht="15.75">
      <c r="A42" s="228"/>
      <c r="B42" s="228"/>
      <c r="C42" s="117" t="s">
        <v>87</v>
      </c>
      <c r="D42" s="122"/>
      <c r="E42" s="133"/>
      <c r="F42" s="133"/>
      <c r="G42" s="134"/>
      <c r="H42" s="125"/>
      <c r="I42" s="125"/>
      <c r="J42" s="54"/>
      <c r="K42" s="54"/>
      <c r="L42" s="115"/>
      <c r="M42" s="115"/>
      <c r="N42" s="28"/>
    </row>
    <row r="43" spans="1:14" s="46" customFormat="1" ht="15.75">
      <c r="A43" s="228"/>
      <c r="B43" s="228"/>
      <c r="C43" s="130" t="s">
        <v>70</v>
      </c>
      <c r="D43" s="112" t="s">
        <v>93</v>
      </c>
      <c r="E43" s="128" t="s">
        <v>71</v>
      </c>
      <c r="F43" s="112" t="s">
        <v>91</v>
      </c>
      <c r="G43" s="129">
        <v>240</v>
      </c>
      <c r="H43" s="125">
        <f>'Бюджет-2021'!H31+'Бюджет-2021'!H32</f>
        <v>243738</v>
      </c>
      <c r="I43" s="125">
        <f>'Бюджет-2021'!L31+'Бюджет-2021'!L32</f>
        <v>243738</v>
      </c>
      <c r="J43" s="54">
        <f>'Бюджет-2022 IV Квартал'!K38</f>
        <v>782581</v>
      </c>
      <c r="K43" s="54">
        <f>'Бюджет-2022 IV Квартал'!L38</f>
        <v>782581</v>
      </c>
      <c r="L43" s="113">
        <f>'Роспись расходов'!G52</f>
        <v>767064</v>
      </c>
      <c r="M43" s="113">
        <f>'Роспись расходов'!H52</f>
        <v>767064</v>
      </c>
      <c r="N43" s="28"/>
    </row>
    <row r="44" spans="1:14" s="46" customFormat="1" ht="31.5">
      <c r="A44" s="228"/>
      <c r="B44" s="228"/>
      <c r="C44" s="132" t="s">
        <v>204</v>
      </c>
      <c r="D44" s="112" t="s">
        <v>93</v>
      </c>
      <c r="E44" s="129">
        <v>733</v>
      </c>
      <c r="F44" s="112" t="s">
        <v>91</v>
      </c>
      <c r="G44" s="129">
        <v>610</v>
      </c>
      <c r="H44" s="125">
        <f>'Бюджет-2021'!H62+'Бюджет-2021'!H63</f>
        <v>140830</v>
      </c>
      <c r="I44" s="125">
        <f>'Бюджет-2021'!L62+'Бюджет-2021'!L63</f>
        <v>140830</v>
      </c>
      <c r="J44" s="54">
        <v>0</v>
      </c>
      <c r="K44" s="54">
        <v>0</v>
      </c>
      <c r="L44" s="113">
        <v>0</v>
      </c>
      <c r="M44" s="113">
        <v>0</v>
      </c>
      <c r="N44" s="87"/>
    </row>
    <row r="45" spans="1:14" s="46" customFormat="1" ht="15.75">
      <c r="A45" s="228"/>
      <c r="B45" s="228"/>
      <c r="C45" s="226" t="s">
        <v>72</v>
      </c>
      <c r="D45" s="112" t="s">
        <v>93</v>
      </c>
      <c r="E45" s="129">
        <v>734</v>
      </c>
      <c r="F45" s="112" t="s">
        <v>94</v>
      </c>
      <c r="G45" s="129">
        <v>610</v>
      </c>
      <c r="H45" s="125">
        <f>'Бюджет-2021'!H70+'Бюджет-2021'!H71</f>
        <v>250000</v>
      </c>
      <c r="I45" s="125">
        <f>'Бюджет-2021'!L70+'Бюджет-2021'!L71</f>
        <v>250000</v>
      </c>
      <c r="J45" s="54">
        <v>0</v>
      </c>
      <c r="K45" s="54">
        <v>0</v>
      </c>
      <c r="L45" s="113">
        <v>0</v>
      </c>
      <c r="M45" s="113">
        <v>0</v>
      </c>
      <c r="N45" s="87"/>
    </row>
    <row r="46" spans="1:14" s="46" customFormat="1" ht="15.75">
      <c r="A46" s="225"/>
      <c r="B46" s="225"/>
      <c r="C46" s="227"/>
      <c r="D46" s="112" t="s">
        <v>93</v>
      </c>
      <c r="E46" s="129">
        <v>734</v>
      </c>
      <c r="F46" s="112" t="s">
        <v>94</v>
      </c>
      <c r="G46" s="129">
        <v>620</v>
      </c>
      <c r="H46" s="125">
        <f>'Бюджет-2021'!H76+'Бюджет-2021'!H77</f>
        <v>131538</v>
      </c>
      <c r="I46" s="125">
        <f>'Бюджет-2021'!L76+'Бюджет-2021'!L77</f>
        <v>131538</v>
      </c>
      <c r="J46" s="54">
        <v>0</v>
      </c>
      <c r="K46" s="54">
        <v>0</v>
      </c>
      <c r="L46" s="113">
        <v>0</v>
      </c>
      <c r="M46" s="113">
        <v>0</v>
      </c>
      <c r="N46" s="87"/>
    </row>
    <row r="47" spans="1:14" s="46" customFormat="1" ht="15.75">
      <c r="A47" s="229" t="s">
        <v>131</v>
      </c>
      <c r="B47" s="229" t="s">
        <v>95</v>
      </c>
      <c r="C47" s="117" t="s">
        <v>75</v>
      </c>
      <c r="D47" s="112" t="s">
        <v>96</v>
      </c>
      <c r="E47" s="128" t="s">
        <v>68</v>
      </c>
      <c r="F47" s="128" t="s">
        <v>68</v>
      </c>
      <c r="G47" s="131" t="s">
        <v>68</v>
      </c>
      <c r="H47" s="125">
        <f>H49</f>
        <v>500000</v>
      </c>
      <c r="I47" s="125">
        <f>I49</f>
        <v>150000</v>
      </c>
      <c r="J47" s="125">
        <f t="shared" ref="J47:K47" si="18">J49</f>
        <v>500000</v>
      </c>
      <c r="K47" s="125">
        <f t="shared" si="18"/>
        <v>285000</v>
      </c>
      <c r="L47" s="114">
        <f t="shared" ref="L47:M47" si="19">L49</f>
        <v>0</v>
      </c>
      <c r="M47" s="114">
        <f t="shared" si="19"/>
        <v>0</v>
      </c>
      <c r="N47" s="87"/>
    </row>
    <row r="48" spans="1:14" s="46" customFormat="1" ht="15.75">
      <c r="A48" s="230"/>
      <c r="B48" s="230"/>
      <c r="C48" s="117" t="s">
        <v>87</v>
      </c>
      <c r="D48" s="122"/>
      <c r="E48" s="133"/>
      <c r="F48" s="133"/>
      <c r="G48" s="134"/>
      <c r="H48" s="125"/>
      <c r="I48" s="125"/>
      <c r="J48" s="54"/>
      <c r="K48" s="54"/>
      <c r="L48" s="115"/>
      <c r="M48" s="115"/>
      <c r="N48" s="87"/>
    </row>
    <row r="49" spans="1:14" s="46" customFormat="1" ht="15.75">
      <c r="A49" s="231"/>
      <c r="B49" s="231"/>
      <c r="C49" s="117" t="s">
        <v>70</v>
      </c>
      <c r="D49" s="112" t="s">
        <v>96</v>
      </c>
      <c r="E49" s="128" t="s">
        <v>71</v>
      </c>
      <c r="F49" s="112" t="s">
        <v>91</v>
      </c>
      <c r="G49" s="135">
        <v>850</v>
      </c>
      <c r="H49" s="125">
        <f>'Бюджет-2021'!H29</f>
        <v>500000</v>
      </c>
      <c r="I49" s="125">
        <f>'Бюджет-2021'!L29</f>
        <v>150000</v>
      </c>
      <c r="J49" s="54">
        <f>'Бюджет-2022 IV Квартал'!K34</f>
        <v>500000</v>
      </c>
      <c r="K49" s="54">
        <f>'Бюджет-2022 IV Квартал'!L34</f>
        <v>285000</v>
      </c>
      <c r="L49" s="113">
        <f>'Роспись расходов'!G42</f>
        <v>0</v>
      </c>
      <c r="M49" s="113">
        <f>'Роспись расходов'!H42</f>
        <v>0</v>
      </c>
      <c r="N49" s="87"/>
    </row>
    <row r="50" spans="1:14" ht="15.75" hidden="1">
      <c r="A50" s="229" t="s">
        <v>131</v>
      </c>
      <c r="B50" s="229" t="s">
        <v>155</v>
      </c>
      <c r="C50" s="117" t="s">
        <v>75</v>
      </c>
      <c r="D50" s="112" t="s">
        <v>156</v>
      </c>
      <c r="E50" s="128" t="s">
        <v>68</v>
      </c>
      <c r="F50" s="128" t="s">
        <v>68</v>
      </c>
      <c r="G50" s="131" t="s">
        <v>68</v>
      </c>
      <c r="H50" s="168">
        <f>H52</f>
        <v>0</v>
      </c>
      <c r="I50" s="168">
        <f>I52</f>
        <v>0</v>
      </c>
      <c r="J50" s="172"/>
      <c r="K50" s="172"/>
      <c r="L50" s="119">
        <f t="shared" ref="L50:M50" si="20">L52</f>
        <v>20000</v>
      </c>
      <c r="M50" s="119">
        <f t="shared" si="20"/>
        <v>20000</v>
      </c>
      <c r="N50" s="87"/>
    </row>
    <row r="51" spans="1:14" ht="15" hidden="1" customHeight="1">
      <c r="A51" s="230"/>
      <c r="B51" s="230"/>
      <c r="C51" s="117" t="s">
        <v>87</v>
      </c>
      <c r="D51" s="122"/>
      <c r="E51" s="133"/>
      <c r="F51" s="133"/>
      <c r="G51" s="134"/>
      <c r="H51" s="125"/>
      <c r="I51" s="125"/>
      <c r="J51" s="172"/>
      <c r="K51" s="172"/>
      <c r="L51" s="115"/>
      <c r="M51" s="115"/>
      <c r="N51" s="87"/>
    </row>
    <row r="52" spans="1:14" ht="51.75" hidden="1" customHeight="1">
      <c r="A52" s="231"/>
      <c r="B52" s="231"/>
      <c r="C52" s="117" t="s">
        <v>130</v>
      </c>
      <c r="D52" s="112" t="s">
        <v>156</v>
      </c>
      <c r="E52" s="129">
        <v>801</v>
      </c>
      <c r="F52" s="112" t="s">
        <v>158</v>
      </c>
      <c r="G52" s="135">
        <v>800</v>
      </c>
      <c r="H52" s="125">
        <v>0</v>
      </c>
      <c r="I52" s="125">
        <v>0</v>
      </c>
      <c r="J52" s="172"/>
      <c r="K52" s="172"/>
      <c r="L52" s="113">
        <f>'Роспись расходов'!G47</f>
        <v>20000</v>
      </c>
      <c r="M52" s="113">
        <f>'Роспись расходов'!H47</f>
        <v>20000</v>
      </c>
      <c r="N52" s="87"/>
    </row>
    <row r="53" spans="1:14" ht="15.75" customHeight="1">
      <c r="A53" s="229" t="s">
        <v>215</v>
      </c>
      <c r="B53" s="229" t="s">
        <v>198</v>
      </c>
      <c r="C53" s="117" t="s">
        <v>75</v>
      </c>
      <c r="D53" s="112" t="s">
        <v>197</v>
      </c>
      <c r="E53" s="128" t="s">
        <v>68</v>
      </c>
      <c r="F53" s="128" t="s">
        <v>68</v>
      </c>
      <c r="G53" s="131" t="s">
        <v>68</v>
      </c>
      <c r="H53" s="168">
        <f>H55</f>
        <v>95000</v>
      </c>
      <c r="I53" s="168">
        <f>I55</f>
        <v>95000</v>
      </c>
      <c r="J53" s="168">
        <f t="shared" ref="J53:K53" si="21">J55</f>
        <v>95000</v>
      </c>
      <c r="K53" s="168">
        <f t="shared" si="21"/>
        <v>95000</v>
      </c>
      <c r="L53" s="119">
        <f t="shared" ref="L53:M53" si="22">L55</f>
        <v>767064</v>
      </c>
      <c r="M53" s="119">
        <f t="shared" si="22"/>
        <v>767064</v>
      </c>
      <c r="N53" s="87"/>
    </row>
    <row r="54" spans="1:14" ht="15" customHeight="1">
      <c r="A54" s="230"/>
      <c r="B54" s="230"/>
      <c r="C54" s="117" t="s">
        <v>87</v>
      </c>
      <c r="D54" s="122"/>
      <c r="E54" s="133"/>
      <c r="F54" s="133"/>
      <c r="G54" s="134"/>
      <c r="H54" s="125"/>
      <c r="I54" s="125"/>
      <c r="J54" s="54"/>
      <c r="K54" s="54"/>
      <c r="L54" s="115"/>
      <c r="M54" s="115"/>
      <c r="N54" s="87"/>
    </row>
    <row r="55" spans="1:14" ht="51.75" customHeight="1">
      <c r="A55" s="231"/>
      <c r="B55" s="231"/>
      <c r="C55" s="117" t="s">
        <v>70</v>
      </c>
      <c r="D55" s="112" t="s">
        <v>197</v>
      </c>
      <c r="E55" s="112" t="s">
        <v>71</v>
      </c>
      <c r="F55" s="112" t="s">
        <v>91</v>
      </c>
      <c r="G55" s="135">
        <v>240</v>
      </c>
      <c r="H55" s="125">
        <f>'Бюджет-2021'!H19</f>
        <v>95000</v>
      </c>
      <c r="I55" s="125">
        <f>'Бюджет-2021'!L19</f>
        <v>95000</v>
      </c>
      <c r="J55" s="54">
        <f>'Бюджет-2022 IV Квартал'!K19</f>
        <v>95000</v>
      </c>
      <c r="K55" s="54">
        <f>'Бюджет-2022 IV Квартал'!L19</f>
        <v>95000</v>
      </c>
      <c r="L55" s="113">
        <f>'Роспись расходов'!G50</f>
        <v>767064</v>
      </c>
      <c r="M55" s="113">
        <f>'Роспись расходов'!H50</f>
        <v>767064</v>
      </c>
      <c r="N55" s="87"/>
    </row>
    <row r="56" spans="1:14" ht="15.75" customHeight="1">
      <c r="A56" s="229" t="s">
        <v>215</v>
      </c>
      <c r="B56" s="229" t="s">
        <v>201</v>
      </c>
      <c r="C56" s="117" t="s">
        <v>75</v>
      </c>
      <c r="D56" s="112" t="s">
        <v>200</v>
      </c>
      <c r="E56" s="128" t="s">
        <v>68</v>
      </c>
      <c r="F56" s="128" t="s">
        <v>68</v>
      </c>
      <c r="G56" s="131" t="s">
        <v>68</v>
      </c>
      <c r="H56" s="168">
        <f>H58+H59</f>
        <v>4754018</v>
      </c>
      <c r="I56" s="168">
        <f>I58+I59</f>
        <v>4321427.0199999996</v>
      </c>
      <c r="J56" s="168">
        <f t="shared" ref="J56:K56" si="23">J58+J59</f>
        <v>8601178</v>
      </c>
      <c r="K56" s="168">
        <f t="shared" si="23"/>
        <v>8368560.3200000003</v>
      </c>
      <c r="L56" s="119">
        <f t="shared" ref="L56:M56" si="24">L58</f>
        <v>0</v>
      </c>
      <c r="M56" s="119">
        <f t="shared" si="24"/>
        <v>0</v>
      </c>
      <c r="N56" s="87"/>
    </row>
    <row r="57" spans="1:14" ht="15" customHeight="1">
      <c r="A57" s="230"/>
      <c r="B57" s="230"/>
      <c r="C57" s="117" t="s">
        <v>87</v>
      </c>
      <c r="D57" s="122"/>
      <c r="E57" s="133"/>
      <c r="F57" s="133"/>
      <c r="G57" s="134"/>
      <c r="H57" s="125"/>
      <c r="I57" s="125"/>
      <c r="J57" s="54"/>
      <c r="K57" s="54"/>
      <c r="L57" s="115"/>
      <c r="M57" s="115"/>
      <c r="N57" s="87"/>
    </row>
    <row r="58" spans="1:14" ht="15.75">
      <c r="A58" s="230"/>
      <c r="B58" s="230"/>
      <c r="C58" s="229" t="s">
        <v>70</v>
      </c>
      <c r="D58" s="112" t="s">
        <v>200</v>
      </c>
      <c r="E58" s="112" t="s">
        <v>71</v>
      </c>
      <c r="F58" s="112" t="s">
        <v>91</v>
      </c>
      <c r="G58" s="135">
        <v>110</v>
      </c>
      <c r="H58" s="125">
        <f>'Бюджет-2021'!H21+'Бюджет-2021'!H22</f>
        <v>3345337</v>
      </c>
      <c r="I58" s="125">
        <f>'Бюджет-2021'!L21+'Бюджет-2021'!L22</f>
        <v>3343376.59</v>
      </c>
      <c r="J58" s="54">
        <f>'Бюджет-2022 IV Квартал'!K22+'Бюджет-2022 IV Квартал'!K24</f>
        <v>4155861</v>
      </c>
      <c r="K58" s="54">
        <f>'Бюджет-2022 IV Квартал'!L22+'Бюджет-2022 IV Квартал'!L24</f>
        <v>4154291.65</v>
      </c>
      <c r="L58" s="113">
        <f>'Роспись расходов'!G53</f>
        <v>0</v>
      </c>
      <c r="M58" s="113">
        <f>'Роспись расходов'!H53</f>
        <v>0</v>
      </c>
      <c r="N58" s="87"/>
    </row>
    <row r="59" spans="1:14" ht="15.75">
      <c r="A59" s="231"/>
      <c r="B59" s="231"/>
      <c r="C59" s="231"/>
      <c r="D59" s="112" t="s">
        <v>200</v>
      </c>
      <c r="E59" s="112" t="s">
        <v>71</v>
      </c>
      <c r="F59" s="112" t="s">
        <v>91</v>
      </c>
      <c r="G59" s="135">
        <v>240</v>
      </c>
      <c r="H59" s="125">
        <f>'Бюджет-2021'!H23+'Бюджет-2021'!H24</f>
        <v>1408681</v>
      </c>
      <c r="I59" s="125">
        <f>'Бюджет-2021'!L23+'Бюджет-2021'!L24</f>
        <v>978050.42999999993</v>
      </c>
      <c r="J59" s="54">
        <f>'Бюджет-2022 IV Квартал'!K26+'Бюджет-2022 IV Квартал'!K28</f>
        <v>4445317</v>
      </c>
      <c r="K59" s="54">
        <f>'Бюджет-2022 IV Квартал'!L26+'Бюджет-2022 IV Квартал'!L28</f>
        <v>4214268.67</v>
      </c>
      <c r="L59" s="113"/>
      <c r="M59" s="113"/>
      <c r="N59" s="87"/>
    </row>
    <row r="61" spans="1:14" ht="15" customHeight="1">
      <c r="A61" s="193"/>
      <c r="B61" s="193"/>
      <c r="C61" s="193"/>
      <c r="D61" s="88"/>
      <c r="E61" s="89"/>
      <c r="F61" s="88"/>
      <c r="G61" s="194"/>
      <c r="H61" s="194"/>
      <c r="I61" s="88"/>
      <c r="J61" s="88"/>
      <c r="K61" s="88"/>
      <c r="L61" s="21"/>
      <c r="M61"/>
      <c r="N61"/>
    </row>
  </sheetData>
  <mergeCells count="47">
    <mergeCell ref="C17:C20"/>
    <mergeCell ref="A1:N1"/>
    <mergeCell ref="A3:A6"/>
    <mergeCell ref="B3:B6"/>
    <mergeCell ref="C3:C6"/>
    <mergeCell ref="D3:G3"/>
    <mergeCell ref="H3:M3"/>
    <mergeCell ref="D4:D6"/>
    <mergeCell ref="E4:E6"/>
    <mergeCell ref="F4:F6"/>
    <mergeCell ref="G4:G6"/>
    <mergeCell ref="H4:I5"/>
    <mergeCell ref="J4:K4"/>
    <mergeCell ref="L4:M5"/>
    <mergeCell ref="J5:J6"/>
    <mergeCell ref="B56:B59"/>
    <mergeCell ref="A56:A59"/>
    <mergeCell ref="A7:A10"/>
    <mergeCell ref="B7:B10"/>
    <mergeCell ref="A12:A14"/>
    <mergeCell ref="B12:B14"/>
    <mergeCell ref="A38:A40"/>
    <mergeCell ref="B38:B40"/>
    <mergeCell ref="A15:A20"/>
    <mergeCell ref="B15:B20"/>
    <mergeCell ref="A33:A37"/>
    <mergeCell ref="B33:B37"/>
    <mergeCell ref="A21:A25"/>
    <mergeCell ref="B21:B25"/>
    <mergeCell ref="A29:A32"/>
    <mergeCell ref="B29:B32"/>
    <mergeCell ref="C23:C25"/>
    <mergeCell ref="C31:C32"/>
    <mergeCell ref="A61:C61"/>
    <mergeCell ref="G61:H61"/>
    <mergeCell ref="C45:C46"/>
    <mergeCell ref="A26:A28"/>
    <mergeCell ref="B26:B28"/>
    <mergeCell ref="A47:A49"/>
    <mergeCell ref="B47:B49"/>
    <mergeCell ref="A50:A52"/>
    <mergeCell ref="B50:B52"/>
    <mergeCell ref="A53:A55"/>
    <mergeCell ref="B53:B55"/>
    <mergeCell ref="A41:A46"/>
    <mergeCell ref="B41:B46"/>
    <mergeCell ref="C58:C59"/>
  </mergeCells>
  <pageMargins left="0.7" right="0.7" top="0.75" bottom="0.75" header="0.3" footer="0.3"/>
  <pageSetup paperSize="9" scale="4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77"/>
  <sheetViews>
    <sheetView showGridLines="0" topLeftCell="A31" workbookViewId="0">
      <selection activeCell="H53" sqref="H53"/>
    </sheetView>
  </sheetViews>
  <sheetFormatPr defaultRowHeight="12.75" customHeight="1" outlineLevelRow="6"/>
  <cols>
    <col min="1" max="1" width="30.7109375" customWidth="1"/>
    <col min="2" max="3" width="10.28515625" customWidth="1"/>
    <col min="4" max="4" width="20.7109375" customWidth="1"/>
    <col min="5" max="7" width="10.28515625" customWidth="1"/>
    <col min="8" max="8" width="15.42578125" customWidth="1"/>
    <col min="9" max="11" width="15.42578125" hidden="1" customWidth="1"/>
    <col min="12" max="13" width="15.42578125" customWidth="1"/>
    <col min="257" max="257" width="30.7109375" customWidth="1"/>
    <col min="258" max="259" width="10.28515625" customWidth="1"/>
    <col min="260" max="260" width="20.7109375" customWidth="1"/>
    <col min="261" max="263" width="10.28515625" customWidth="1"/>
    <col min="264" max="269" width="15.42578125" customWidth="1"/>
    <col min="513" max="513" width="30.7109375" customWidth="1"/>
    <col min="514" max="515" width="10.28515625" customWidth="1"/>
    <col min="516" max="516" width="20.7109375" customWidth="1"/>
    <col min="517" max="519" width="10.28515625" customWidth="1"/>
    <col min="520" max="525" width="15.42578125" customWidth="1"/>
    <col min="769" max="769" width="30.7109375" customWidth="1"/>
    <col min="770" max="771" width="10.28515625" customWidth="1"/>
    <col min="772" max="772" width="20.7109375" customWidth="1"/>
    <col min="773" max="775" width="10.28515625" customWidth="1"/>
    <col min="776" max="781" width="15.42578125" customWidth="1"/>
    <col min="1025" max="1025" width="30.7109375" customWidth="1"/>
    <col min="1026" max="1027" width="10.28515625" customWidth="1"/>
    <col min="1028" max="1028" width="20.7109375" customWidth="1"/>
    <col min="1029" max="1031" width="10.28515625" customWidth="1"/>
    <col min="1032" max="1037" width="15.42578125" customWidth="1"/>
    <col min="1281" max="1281" width="30.7109375" customWidth="1"/>
    <col min="1282" max="1283" width="10.28515625" customWidth="1"/>
    <col min="1284" max="1284" width="20.7109375" customWidth="1"/>
    <col min="1285" max="1287" width="10.28515625" customWidth="1"/>
    <col min="1288" max="1293" width="15.42578125" customWidth="1"/>
    <col min="1537" max="1537" width="30.7109375" customWidth="1"/>
    <col min="1538" max="1539" width="10.28515625" customWidth="1"/>
    <col min="1540" max="1540" width="20.7109375" customWidth="1"/>
    <col min="1541" max="1543" width="10.28515625" customWidth="1"/>
    <col min="1544" max="1549" width="15.42578125" customWidth="1"/>
    <col min="1793" max="1793" width="30.7109375" customWidth="1"/>
    <col min="1794" max="1795" width="10.28515625" customWidth="1"/>
    <col min="1796" max="1796" width="20.7109375" customWidth="1"/>
    <col min="1797" max="1799" width="10.28515625" customWidth="1"/>
    <col min="1800" max="1805" width="15.42578125" customWidth="1"/>
    <col min="2049" max="2049" width="30.7109375" customWidth="1"/>
    <col min="2050" max="2051" width="10.28515625" customWidth="1"/>
    <col min="2052" max="2052" width="20.7109375" customWidth="1"/>
    <col min="2053" max="2055" width="10.28515625" customWidth="1"/>
    <col min="2056" max="2061" width="15.42578125" customWidth="1"/>
    <col min="2305" max="2305" width="30.7109375" customWidth="1"/>
    <col min="2306" max="2307" width="10.28515625" customWidth="1"/>
    <col min="2308" max="2308" width="20.7109375" customWidth="1"/>
    <col min="2309" max="2311" width="10.28515625" customWidth="1"/>
    <col min="2312" max="2317" width="15.42578125" customWidth="1"/>
    <col min="2561" max="2561" width="30.7109375" customWidth="1"/>
    <col min="2562" max="2563" width="10.28515625" customWidth="1"/>
    <col min="2564" max="2564" width="20.7109375" customWidth="1"/>
    <col min="2565" max="2567" width="10.28515625" customWidth="1"/>
    <col min="2568" max="2573" width="15.42578125" customWidth="1"/>
    <col min="2817" max="2817" width="30.7109375" customWidth="1"/>
    <col min="2818" max="2819" width="10.28515625" customWidth="1"/>
    <col min="2820" max="2820" width="20.7109375" customWidth="1"/>
    <col min="2821" max="2823" width="10.28515625" customWidth="1"/>
    <col min="2824" max="2829" width="15.42578125" customWidth="1"/>
    <col min="3073" max="3073" width="30.7109375" customWidth="1"/>
    <col min="3074" max="3075" width="10.28515625" customWidth="1"/>
    <col min="3076" max="3076" width="20.7109375" customWidth="1"/>
    <col min="3077" max="3079" width="10.28515625" customWidth="1"/>
    <col min="3080" max="3085" width="15.42578125" customWidth="1"/>
    <col min="3329" max="3329" width="30.7109375" customWidth="1"/>
    <col min="3330" max="3331" width="10.28515625" customWidth="1"/>
    <col min="3332" max="3332" width="20.7109375" customWidth="1"/>
    <col min="3333" max="3335" width="10.28515625" customWidth="1"/>
    <col min="3336" max="3341" width="15.42578125" customWidth="1"/>
    <col min="3585" max="3585" width="30.7109375" customWidth="1"/>
    <col min="3586" max="3587" width="10.28515625" customWidth="1"/>
    <col min="3588" max="3588" width="20.7109375" customWidth="1"/>
    <col min="3589" max="3591" width="10.28515625" customWidth="1"/>
    <col min="3592" max="3597" width="15.42578125" customWidth="1"/>
    <col min="3841" max="3841" width="30.7109375" customWidth="1"/>
    <col min="3842" max="3843" width="10.28515625" customWidth="1"/>
    <col min="3844" max="3844" width="20.7109375" customWidth="1"/>
    <col min="3845" max="3847" width="10.28515625" customWidth="1"/>
    <col min="3848" max="3853" width="15.42578125" customWidth="1"/>
    <col min="4097" max="4097" width="30.7109375" customWidth="1"/>
    <col min="4098" max="4099" width="10.28515625" customWidth="1"/>
    <col min="4100" max="4100" width="20.7109375" customWidth="1"/>
    <col min="4101" max="4103" width="10.28515625" customWidth="1"/>
    <col min="4104" max="4109" width="15.42578125" customWidth="1"/>
    <col min="4353" max="4353" width="30.7109375" customWidth="1"/>
    <col min="4354" max="4355" width="10.28515625" customWidth="1"/>
    <col min="4356" max="4356" width="20.7109375" customWidth="1"/>
    <col min="4357" max="4359" width="10.28515625" customWidth="1"/>
    <col min="4360" max="4365" width="15.42578125" customWidth="1"/>
    <col min="4609" max="4609" width="30.7109375" customWidth="1"/>
    <col min="4610" max="4611" width="10.28515625" customWidth="1"/>
    <col min="4612" max="4612" width="20.7109375" customWidth="1"/>
    <col min="4613" max="4615" width="10.28515625" customWidth="1"/>
    <col min="4616" max="4621" width="15.42578125" customWidth="1"/>
    <col min="4865" max="4865" width="30.7109375" customWidth="1"/>
    <col min="4866" max="4867" width="10.28515625" customWidth="1"/>
    <col min="4868" max="4868" width="20.7109375" customWidth="1"/>
    <col min="4869" max="4871" width="10.28515625" customWidth="1"/>
    <col min="4872" max="4877" width="15.42578125" customWidth="1"/>
    <col min="5121" max="5121" width="30.7109375" customWidth="1"/>
    <col min="5122" max="5123" width="10.28515625" customWidth="1"/>
    <col min="5124" max="5124" width="20.7109375" customWidth="1"/>
    <col min="5125" max="5127" width="10.28515625" customWidth="1"/>
    <col min="5128" max="5133" width="15.42578125" customWidth="1"/>
    <col min="5377" max="5377" width="30.7109375" customWidth="1"/>
    <col min="5378" max="5379" width="10.28515625" customWidth="1"/>
    <col min="5380" max="5380" width="20.7109375" customWidth="1"/>
    <col min="5381" max="5383" width="10.28515625" customWidth="1"/>
    <col min="5384" max="5389" width="15.42578125" customWidth="1"/>
    <col min="5633" max="5633" width="30.7109375" customWidth="1"/>
    <col min="5634" max="5635" width="10.28515625" customWidth="1"/>
    <col min="5636" max="5636" width="20.7109375" customWidth="1"/>
    <col min="5637" max="5639" width="10.28515625" customWidth="1"/>
    <col min="5640" max="5645" width="15.42578125" customWidth="1"/>
    <col min="5889" max="5889" width="30.7109375" customWidth="1"/>
    <col min="5890" max="5891" width="10.28515625" customWidth="1"/>
    <col min="5892" max="5892" width="20.7109375" customWidth="1"/>
    <col min="5893" max="5895" width="10.28515625" customWidth="1"/>
    <col min="5896" max="5901" width="15.42578125" customWidth="1"/>
    <col min="6145" max="6145" width="30.7109375" customWidth="1"/>
    <col min="6146" max="6147" width="10.28515625" customWidth="1"/>
    <col min="6148" max="6148" width="20.7109375" customWidth="1"/>
    <col min="6149" max="6151" width="10.28515625" customWidth="1"/>
    <col min="6152" max="6157" width="15.42578125" customWidth="1"/>
    <col min="6401" max="6401" width="30.7109375" customWidth="1"/>
    <col min="6402" max="6403" width="10.28515625" customWidth="1"/>
    <col min="6404" max="6404" width="20.7109375" customWidth="1"/>
    <col min="6405" max="6407" width="10.28515625" customWidth="1"/>
    <col min="6408" max="6413" width="15.42578125" customWidth="1"/>
    <col min="6657" max="6657" width="30.7109375" customWidth="1"/>
    <col min="6658" max="6659" width="10.28515625" customWidth="1"/>
    <col min="6660" max="6660" width="20.7109375" customWidth="1"/>
    <col min="6661" max="6663" width="10.28515625" customWidth="1"/>
    <col min="6664" max="6669" width="15.42578125" customWidth="1"/>
    <col min="6913" max="6913" width="30.7109375" customWidth="1"/>
    <col min="6914" max="6915" width="10.28515625" customWidth="1"/>
    <col min="6916" max="6916" width="20.7109375" customWidth="1"/>
    <col min="6917" max="6919" width="10.28515625" customWidth="1"/>
    <col min="6920" max="6925" width="15.42578125" customWidth="1"/>
    <col min="7169" max="7169" width="30.7109375" customWidth="1"/>
    <col min="7170" max="7171" width="10.28515625" customWidth="1"/>
    <col min="7172" max="7172" width="20.7109375" customWidth="1"/>
    <col min="7173" max="7175" width="10.28515625" customWidth="1"/>
    <col min="7176" max="7181" width="15.42578125" customWidth="1"/>
    <col min="7425" max="7425" width="30.7109375" customWidth="1"/>
    <col min="7426" max="7427" width="10.28515625" customWidth="1"/>
    <col min="7428" max="7428" width="20.7109375" customWidth="1"/>
    <col min="7429" max="7431" width="10.28515625" customWidth="1"/>
    <col min="7432" max="7437" width="15.42578125" customWidth="1"/>
    <col min="7681" max="7681" width="30.7109375" customWidth="1"/>
    <col min="7682" max="7683" width="10.28515625" customWidth="1"/>
    <col min="7684" max="7684" width="20.7109375" customWidth="1"/>
    <col min="7685" max="7687" width="10.28515625" customWidth="1"/>
    <col min="7688" max="7693" width="15.42578125" customWidth="1"/>
    <col min="7937" max="7937" width="30.7109375" customWidth="1"/>
    <col min="7938" max="7939" width="10.28515625" customWidth="1"/>
    <col min="7940" max="7940" width="20.7109375" customWidth="1"/>
    <col min="7941" max="7943" width="10.28515625" customWidth="1"/>
    <col min="7944" max="7949" width="15.42578125" customWidth="1"/>
    <col min="8193" max="8193" width="30.7109375" customWidth="1"/>
    <col min="8194" max="8195" width="10.28515625" customWidth="1"/>
    <col min="8196" max="8196" width="20.7109375" customWidth="1"/>
    <col min="8197" max="8199" width="10.28515625" customWidth="1"/>
    <col min="8200" max="8205" width="15.42578125" customWidth="1"/>
    <col min="8449" max="8449" width="30.7109375" customWidth="1"/>
    <col min="8450" max="8451" width="10.28515625" customWidth="1"/>
    <col min="8452" max="8452" width="20.7109375" customWidth="1"/>
    <col min="8453" max="8455" width="10.28515625" customWidth="1"/>
    <col min="8456" max="8461" width="15.42578125" customWidth="1"/>
    <col min="8705" max="8705" width="30.7109375" customWidth="1"/>
    <col min="8706" max="8707" width="10.28515625" customWidth="1"/>
    <col min="8708" max="8708" width="20.7109375" customWidth="1"/>
    <col min="8709" max="8711" width="10.28515625" customWidth="1"/>
    <col min="8712" max="8717" width="15.42578125" customWidth="1"/>
    <col min="8961" max="8961" width="30.7109375" customWidth="1"/>
    <col min="8962" max="8963" width="10.28515625" customWidth="1"/>
    <col min="8964" max="8964" width="20.7109375" customWidth="1"/>
    <col min="8965" max="8967" width="10.28515625" customWidth="1"/>
    <col min="8968" max="8973" width="15.42578125" customWidth="1"/>
    <col min="9217" max="9217" width="30.7109375" customWidth="1"/>
    <col min="9218" max="9219" width="10.28515625" customWidth="1"/>
    <col min="9220" max="9220" width="20.7109375" customWidth="1"/>
    <col min="9221" max="9223" width="10.28515625" customWidth="1"/>
    <col min="9224" max="9229" width="15.42578125" customWidth="1"/>
    <col min="9473" max="9473" width="30.7109375" customWidth="1"/>
    <col min="9474" max="9475" width="10.28515625" customWidth="1"/>
    <col min="9476" max="9476" width="20.7109375" customWidth="1"/>
    <col min="9477" max="9479" width="10.28515625" customWidth="1"/>
    <col min="9480" max="9485" width="15.42578125" customWidth="1"/>
    <col min="9729" max="9729" width="30.7109375" customWidth="1"/>
    <col min="9730" max="9731" width="10.28515625" customWidth="1"/>
    <col min="9732" max="9732" width="20.7109375" customWidth="1"/>
    <col min="9733" max="9735" width="10.28515625" customWidth="1"/>
    <col min="9736" max="9741" width="15.42578125" customWidth="1"/>
    <col min="9985" max="9985" width="30.7109375" customWidth="1"/>
    <col min="9986" max="9987" width="10.28515625" customWidth="1"/>
    <col min="9988" max="9988" width="20.7109375" customWidth="1"/>
    <col min="9989" max="9991" width="10.28515625" customWidth="1"/>
    <col min="9992" max="9997" width="15.42578125" customWidth="1"/>
    <col min="10241" max="10241" width="30.7109375" customWidth="1"/>
    <col min="10242" max="10243" width="10.28515625" customWidth="1"/>
    <col min="10244" max="10244" width="20.7109375" customWidth="1"/>
    <col min="10245" max="10247" width="10.28515625" customWidth="1"/>
    <col min="10248" max="10253" width="15.42578125" customWidth="1"/>
    <col min="10497" max="10497" width="30.7109375" customWidth="1"/>
    <col min="10498" max="10499" width="10.28515625" customWidth="1"/>
    <col min="10500" max="10500" width="20.7109375" customWidth="1"/>
    <col min="10501" max="10503" width="10.28515625" customWidth="1"/>
    <col min="10504" max="10509" width="15.42578125" customWidth="1"/>
    <col min="10753" max="10753" width="30.7109375" customWidth="1"/>
    <col min="10754" max="10755" width="10.28515625" customWidth="1"/>
    <col min="10756" max="10756" width="20.7109375" customWidth="1"/>
    <col min="10757" max="10759" width="10.28515625" customWidth="1"/>
    <col min="10760" max="10765" width="15.42578125" customWidth="1"/>
    <col min="11009" max="11009" width="30.7109375" customWidth="1"/>
    <col min="11010" max="11011" width="10.28515625" customWidth="1"/>
    <col min="11012" max="11012" width="20.7109375" customWidth="1"/>
    <col min="11013" max="11015" width="10.28515625" customWidth="1"/>
    <col min="11016" max="11021" width="15.42578125" customWidth="1"/>
    <col min="11265" max="11265" width="30.7109375" customWidth="1"/>
    <col min="11266" max="11267" width="10.28515625" customWidth="1"/>
    <col min="11268" max="11268" width="20.7109375" customWidth="1"/>
    <col min="11269" max="11271" width="10.28515625" customWidth="1"/>
    <col min="11272" max="11277" width="15.42578125" customWidth="1"/>
    <col min="11521" max="11521" width="30.7109375" customWidth="1"/>
    <col min="11522" max="11523" width="10.28515625" customWidth="1"/>
    <col min="11524" max="11524" width="20.7109375" customWidth="1"/>
    <col min="11525" max="11527" width="10.28515625" customWidth="1"/>
    <col min="11528" max="11533" width="15.42578125" customWidth="1"/>
    <col min="11777" max="11777" width="30.7109375" customWidth="1"/>
    <col min="11778" max="11779" width="10.28515625" customWidth="1"/>
    <col min="11780" max="11780" width="20.7109375" customWidth="1"/>
    <col min="11781" max="11783" width="10.28515625" customWidth="1"/>
    <col min="11784" max="11789" width="15.42578125" customWidth="1"/>
    <col min="12033" max="12033" width="30.7109375" customWidth="1"/>
    <col min="12034" max="12035" width="10.28515625" customWidth="1"/>
    <col min="12036" max="12036" width="20.7109375" customWidth="1"/>
    <col min="12037" max="12039" width="10.28515625" customWidth="1"/>
    <col min="12040" max="12045" width="15.42578125" customWidth="1"/>
    <col min="12289" max="12289" width="30.7109375" customWidth="1"/>
    <col min="12290" max="12291" width="10.28515625" customWidth="1"/>
    <col min="12292" max="12292" width="20.7109375" customWidth="1"/>
    <col min="12293" max="12295" width="10.28515625" customWidth="1"/>
    <col min="12296" max="12301" width="15.42578125" customWidth="1"/>
    <col min="12545" max="12545" width="30.7109375" customWidth="1"/>
    <col min="12546" max="12547" width="10.28515625" customWidth="1"/>
    <col min="12548" max="12548" width="20.7109375" customWidth="1"/>
    <col min="12549" max="12551" width="10.28515625" customWidth="1"/>
    <col min="12552" max="12557" width="15.42578125" customWidth="1"/>
    <col min="12801" max="12801" width="30.7109375" customWidth="1"/>
    <col min="12802" max="12803" width="10.28515625" customWidth="1"/>
    <col min="12804" max="12804" width="20.7109375" customWidth="1"/>
    <col min="12805" max="12807" width="10.28515625" customWidth="1"/>
    <col min="12808" max="12813" width="15.42578125" customWidth="1"/>
    <col min="13057" max="13057" width="30.7109375" customWidth="1"/>
    <col min="13058" max="13059" width="10.28515625" customWidth="1"/>
    <col min="13060" max="13060" width="20.7109375" customWidth="1"/>
    <col min="13061" max="13063" width="10.28515625" customWidth="1"/>
    <col min="13064" max="13069" width="15.42578125" customWidth="1"/>
    <col min="13313" max="13313" width="30.7109375" customWidth="1"/>
    <col min="13314" max="13315" width="10.28515625" customWidth="1"/>
    <col min="13316" max="13316" width="20.7109375" customWidth="1"/>
    <col min="13317" max="13319" width="10.28515625" customWidth="1"/>
    <col min="13320" max="13325" width="15.42578125" customWidth="1"/>
    <col min="13569" max="13569" width="30.7109375" customWidth="1"/>
    <col min="13570" max="13571" width="10.28515625" customWidth="1"/>
    <col min="13572" max="13572" width="20.7109375" customWidth="1"/>
    <col min="13573" max="13575" width="10.28515625" customWidth="1"/>
    <col min="13576" max="13581" width="15.42578125" customWidth="1"/>
    <col min="13825" max="13825" width="30.7109375" customWidth="1"/>
    <col min="13826" max="13827" width="10.28515625" customWidth="1"/>
    <col min="13828" max="13828" width="20.7109375" customWidth="1"/>
    <col min="13829" max="13831" width="10.28515625" customWidth="1"/>
    <col min="13832" max="13837" width="15.42578125" customWidth="1"/>
    <col min="14081" max="14081" width="30.7109375" customWidth="1"/>
    <col min="14082" max="14083" width="10.28515625" customWidth="1"/>
    <col min="14084" max="14084" width="20.7109375" customWidth="1"/>
    <col min="14085" max="14087" width="10.28515625" customWidth="1"/>
    <col min="14088" max="14093" width="15.42578125" customWidth="1"/>
    <col min="14337" max="14337" width="30.7109375" customWidth="1"/>
    <col min="14338" max="14339" width="10.28515625" customWidth="1"/>
    <col min="14340" max="14340" width="20.7109375" customWidth="1"/>
    <col min="14341" max="14343" width="10.28515625" customWidth="1"/>
    <col min="14344" max="14349" width="15.42578125" customWidth="1"/>
    <col min="14593" max="14593" width="30.7109375" customWidth="1"/>
    <col min="14594" max="14595" width="10.28515625" customWidth="1"/>
    <col min="14596" max="14596" width="20.7109375" customWidth="1"/>
    <col min="14597" max="14599" width="10.28515625" customWidth="1"/>
    <col min="14600" max="14605" width="15.42578125" customWidth="1"/>
    <col min="14849" max="14849" width="30.7109375" customWidth="1"/>
    <col min="14850" max="14851" width="10.28515625" customWidth="1"/>
    <col min="14852" max="14852" width="20.7109375" customWidth="1"/>
    <col min="14853" max="14855" width="10.28515625" customWidth="1"/>
    <col min="14856" max="14861" width="15.42578125" customWidth="1"/>
    <col min="15105" max="15105" width="30.7109375" customWidth="1"/>
    <col min="15106" max="15107" width="10.28515625" customWidth="1"/>
    <col min="15108" max="15108" width="20.7109375" customWidth="1"/>
    <col min="15109" max="15111" width="10.28515625" customWidth="1"/>
    <col min="15112" max="15117" width="15.42578125" customWidth="1"/>
    <col min="15361" max="15361" width="30.7109375" customWidth="1"/>
    <col min="15362" max="15363" width="10.28515625" customWidth="1"/>
    <col min="15364" max="15364" width="20.7109375" customWidth="1"/>
    <col min="15365" max="15367" width="10.28515625" customWidth="1"/>
    <col min="15368" max="15373" width="15.42578125" customWidth="1"/>
    <col min="15617" max="15617" width="30.7109375" customWidth="1"/>
    <col min="15618" max="15619" width="10.28515625" customWidth="1"/>
    <col min="15620" max="15620" width="20.7109375" customWidth="1"/>
    <col min="15621" max="15623" width="10.28515625" customWidth="1"/>
    <col min="15624" max="15629" width="15.42578125" customWidth="1"/>
    <col min="15873" max="15873" width="30.7109375" customWidth="1"/>
    <col min="15874" max="15875" width="10.28515625" customWidth="1"/>
    <col min="15876" max="15876" width="20.7109375" customWidth="1"/>
    <col min="15877" max="15879" width="10.28515625" customWidth="1"/>
    <col min="15880" max="15885" width="15.42578125" customWidth="1"/>
    <col min="16129" max="16129" width="30.7109375" customWidth="1"/>
    <col min="16130" max="16131" width="10.28515625" customWidth="1"/>
    <col min="16132" max="16132" width="20.7109375" customWidth="1"/>
    <col min="16133" max="16135" width="10.28515625" customWidth="1"/>
    <col min="16136" max="16141" width="15.42578125" customWidth="1"/>
  </cols>
  <sheetData>
    <row r="1" spans="1:13" ht="17.45" customHeight="1">
      <c r="A1" s="245" t="s">
        <v>186</v>
      </c>
      <c r="B1" s="245"/>
      <c r="C1" s="245"/>
      <c r="D1" s="245"/>
      <c r="E1" s="245"/>
      <c r="F1" s="245"/>
      <c r="G1" s="90"/>
      <c r="H1" s="90"/>
      <c r="I1" s="90"/>
      <c r="J1" s="90"/>
    </row>
    <row r="2" spans="1:13" ht="13.5">
      <c r="A2" s="91" t="s">
        <v>187</v>
      </c>
      <c r="B2" s="90"/>
      <c r="C2" s="90"/>
      <c r="D2" s="90"/>
      <c r="E2" s="90"/>
      <c r="F2" s="90"/>
      <c r="G2" s="90"/>
      <c r="H2" s="90"/>
      <c r="I2" s="90"/>
      <c r="J2" s="90"/>
    </row>
    <row r="3" spans="1:13" ht="19.5">
      <c r="A3" s="92"/>
      <c r="B3" s="93"/>
      <c r="C3" s="93"/>
      <c r="D3" s="93"/>
      <c r="E3" s="93"/>
      <c r="F3" s="93"/>
      <c r="G3" s="93"/>
      <c r="H3" s="93"/>
      <c r="I3" s="93"/>
      <c r="J3" s="93"/>
    </row>
    <row r="4" spans="1:13" ht="19.5">
      <c r="A4" s="92" t="s">
        <v>216</v>
      </c>
      <c r="B4" s="93"/>
      <c r="C4" s="93"/>
      <c r="D4" s="93"/>
      <c r="E4" s="94"/>
      <c r="F4" s="93"/>
      <c r="G4" s="94"/>
      <c r="H4" s="94"/>
      <c r="I4" s="93"/>
      <c r="J4" s="93"/>
    </row>
    <row r="5" spans="1:13">
      <c r="A5" s="90" t="s">
        <v>217</v>
      </c>
      <c r="B5" s="90"/>
      <c r="C5" s="90"/>
      <c r="D5" s="90"/>
      <c r="E5" s="90"/>
      <c r="F5" s="90"/>
      <c r="G5" s="90"/>
      <c r="H5" s="90"/>
      <c r="I5" s="90"/>
      <c r="J5" s="90"/>
    </row>
    <row r="6" spans="1:13" ht="17.25">
      <c r="A6" s="243"/>
      <c r="B6" s="244"/>
      <c r="C6" s="244"/>
      <c r="D6" s="244"/>
      <c r="E6" s="244"/>
      <c r="F6" s="244"/>
      <c r="G6" s="244"/>
      <c r="H6" s="244"/>
      <c r="I6" s="95"/>
      <c r="J6" s="95"/>
    </row>
    <row r="7" spans="1:13" ht="17.45" customHeight="1">
      <c r="A7" s="243" t="s">
        <v>188</v>
      </c>
      <c r="B7" s="244"/>
      <c r="C7" s="244"/>
      <c r="D7" s="244"/>
      <c r="E7" s="244"/>
      <c r="F7" s="244"/>
      <c r="G7" s="244"/>
    </row>
    <row r="8" spans="1:13" ht="17.45" customHeight="1">
      <c r="A8" s="243" t="s">
        <v>189</v>
      </c>
      <c r="B8" s="244"/>
      <c r="C8" s="244"/>
      <c r="D8" s="244"/>
      <c r="E8" s="244"/>
      <c r="F8" s="244"/>
      <c r="G8" s="244"/>
    </row>
    <row r="9" spans="1:13" ht="17.45" customHeight="1">
      <c r="A9" s="243" t="s">
        <v>218</v>
      </c>
      <c r="B9" s="244"/>
      <c r="C9" s="244"/>
      <c r="D9" s="244"/>
      <c r="E9" s="244"/>
      <c r="F9" s="244"/>
      <c r="G9" s="244"/>
    </row>
    <row r="10" spans="1:13" ht="17.25">
      <c r="A10" s="243"/>
      <c r="B10" s="244"/>
      <c r="C10" s="244"/>
      <c r="D10" s="244"/>
      <c r="E10" s="244"/>
      <c r="F10" s="244"/>
      <c r="G10" s="244"/>
    </row>
    <row r="11" spans="1:13">
      <c r="A11" s="96" t="s">
        <v>190</v>
      </c>
      <c r="B11" s="96"/>
      <c r="C11" s="96"/>
      <c r="D11" s="96"/>
      <c r="E11" s="96"/>
      <c r="F11" s="96"/>
      <c r="G11" s="96"/>
      <c r="H11" s="96"/>
      <c r="I11" s="90"/>
      <c r="J11" s="90"/>
    </row>
    <row r="12" spans="1:13" ht="89.25">
      <c r="A12" s="32" t="s">
        <v>97</v>
      </c>
      <c r="B12" s="32" t="s">
        <v>62</v>
      </c>
      <c r="C12" s="32" t="s">
        <v>63</v>
      </c>
      <c r="D12" s="32" t="s">
        <v>61</v>
      </c>
      <c r="E12" s="32" t="s">
        <v>64</v>
      </c>
      <c r="F12" s="32" t="s">
        <v>191</v>
      </c>
      <c r="G12" s="32" t="s">
        <v>98</v>
      </c>
      <c r="H12" s="32" t="s">
        <v>192</v>
      </c>
      <c r="I12" s="32" t="s">
        <v>194</v>
      </c>
      <c r="J12" s="32" t="s">
        <v>193</v>
      </c>
      <c r="K12" s="32" t="s">
        <v>196</v>
      </c>
      <c r="L12" s="32" t="s">
        <v>100</v>
      </c>
      <c r="M12" s="32" t="s">
        <v>195</v>
      </c>
    </row>
    <row r="13" spans="1:13" ht="13.5">
      <c r="A13" s="39" t="s">
        <v>129</v>
      </c>
      <c r="B13" s="40"/>
      <c r="C13" s="40"/>
      <c r="D13" s="40"/>
      <c r="E13" s="40"/>
      <c r="F13" s="40"/>
      <c r="G13" s="40"/>
      <c r="H13" s="41">
        <v>32407057.149999999</v>
      </c>
      <c r="I13" s="41">
        <v>29789883.629999999</v>
      </c>
      <c r="J13" s="41">
        <v>29789883.629999999</v>
      </c>
      <c r="K13" s="41">
        <v>2617173.52</v>
      </c>
      <c r="L13" s="41">
        <v>29789883.629999999</v>
      </c>
      <c r="M13" s="41">
        <v>0</v>
      </c>
    </row>
    <row r="14" spans="1:13" ht="67.5">
      <c r="A14" s="33" t="s">
        <v>102</v>
      </c>
      <c r="B14" s="34" t="s">
        <v>71</v>
      </c>
      <c r="C14" s="34"/>
      <c r="D14" s="34"/>
      <c r="E14" s="34"/>
      <c r="F14" s="34"/>
      <c r="G14" s="34"/>
      <c r="H14" s="35">
        <v>31884689.149999999</v>
      </c>
      <c r="I14" s="35">
        <v>29267515.629999999</v>
      </c>
      <c r="J14" s="35">
        <v>29267515.629999999</v>
      </c>
      <c r="K14" s="35">
        <v>2617173.52</v>
      </c>
      <c r="L14" s="35">
        <v>29267515.629999999</v>
      </c>
      <c r="M14" s="35">
        <v>0</v>
      </c>
    </row>
    <row r="15" spans="1:13" ht="27" outlineLevel="1">
      <c r="A15" s="33" t="s">
        <v>103</v>
      </c>
      <c r="B15" s="34" t="s">
        <v>71</v>
      </c>
      <c r="C15" s="34" t="s">
        <v>104</v>
      </c>
      <c r="D15" s="34"/>
      <c r="E15" s="34"/>
      <c r="F15" s="34"/>
      <c r="G15" s="34"/>
      <c r="H15" s="35">
        <v>5667756</v>
      </c>
      <c r="I15" s="35">
        <v>4885165.0199999996</v>
      </c>
      <c r="J15" s="35">
        <v>4885165.0199999996</v>
      </c>
      <c r="K15" s="35">
        <v>782590.98</v>
      </c>
      <c r="L15" s="35">
        <v>4885165.0199999996</v>
      </c>
      <c r="M15" s="35">
        <v>0</v>
      </c>
    </row>
    <row r="16" spans="1:13" ht="40.5" outlineLevel="2">
      <c r="A16" s="33" t="s">
        <v>105</v>
      </c>
      <c r="B16" s="34" t="s">
        <v>71</v>
      </c>
      <c r="C16" s="34" t="s">
        <v>91</v>
      </c>
      <c r="D16" s="34"/>
      <c r="E16" s="34"/>
      <c r="F16" s="34"/>
      <c r="G16" s="34"/>
      <c r="H16" s="35">
        <v>5667756</v>
      </c>
      <c r="I16" s="35">
        <v>4885165.0199999996</v>
      </c>
      <c r="J16" s="35">
        <v>4885165.0199999996</v>
      </c>
      <c r="K16" s="35">
        <v>782590.98</v>
      </c>
      <c r="L16" s="35">
        <v>4885165.0199999996</v>
      </c>
      <c r="M16" s="35">
        <v>0</v>
      </c>
    </row>
    <row r="17" spans="1:13" ht="94.5" outlineLevel="3">
      <c r="A17" s="33" t="s">
        <v>106</v>
      </c>
      <c r="B17" s="34" t="s">
        <v>71</v>
      </c>
      <c r="C17" s="34" t="s">
        <v>91</v>
      </c>
      <c r="D17" s="34" t="s">
        <v>67</v>
      </c>
      <c r="E17" s="34"/>
      <c r="F17" s="34"/>
      <c r="G17" s="34"/>
      <c r="H17" s="35">
        <v>5667756</v>
      </c>
      <c r="I17" s="35">
        <v>4885165.0199999996</v>
      </c>
      <c r="J17" s="35">
        <v>4885165.0199999996</v>
      </c>
      <c r="K17" s="35">
        <v>782590.98</v>
      </c>
      <c r="L17" s="35">
        <v>4885165.0199999996</v>
      </c>
      <c r="M17" s="35">
        <v>0</v>
      </c>
    </row>
    <row r="18" spans="1:13" ht="40.5" outlineLevel="4">
      <c r="A18" s="97" t="s">
        <v>198</v>
      </c>
      <c r="B18" s="98" t="s">
        <v>71</v>
      </c>
      <c r="C18" s="98" t="s">
        <v>91</v>
      </c>
      <c r="D18" s="98" t="s">
        <v>197</v>
      </c>
      <c r="E18" s="98"/>
      <c r="F18" s="98"/>
      <c r="G18" s="98"/>
      <c r="H18" s="99">
        <v>95000</v>
      </c>
      <c r="I18" s="99">
        <v>95000</v>
      </c>
      <c r="J18" s="99">
        <v>95000</v>
      </c>
      <c r="K18" s="99">
        <v>0</v>
      </c>
      <c r="L18" s="99">
        <v>95000</v>
      </c>
      <c r="M18" s="99">
        <v>0</v>
      </c>
    </row>
    <row r="19" spans="1:13" ht="27" outlineLevel="6">
      <c r="A19" s="100" t="s">
        <v>108</v>
      </c>
      <c r="B19" s="101" t="s">
        <v>71</v>
      </c>
      <c r="C19" s="101" t="s">
        <v>91</v>
      </c>
      <c r="D19" s="101" t="s">
        <v>197</v>
      </c>
      <c r="E19" s="101" t="s">
        <v>109</v>
      </c>
      <c r="F19" s="101" t="s">
        <v>199</v>
      </c>
      <c r="G19" s="101" t="s">
        <v>110</v>
      </c>
      <c r="H19" s="102">
        <v>95000</v>
      </c>
      <c r="I19" s="102">
        <v>95000</v>
      </c>
      <c r="J19" s="102">
        <v>95000</v>
      </c>
      <c r="K19" s="102">
        <v>0</v>
      </c>
      <c r="L19" s="102">
        <v>95000</v>
      </c>
      <c r="M19" s="102">
        <v>0</v>
      </c>
    </row>
    <row r="20" spans="1:13" ht="81" outlineLevel="4">
      <c r="A20" s="97" t="s">
        <v>201</v>
      </c>
      <c r="B20" s="98" t="s">
        <v>71</v>
      </c>
      <c r="C20" s="98" t="s">
        <v>91</v>
      </c>
      <c r="D20" s="98" t="s">
        <v>200</v>
      </c>
      <c r="E20" s="98"/>
      <c r="F20" s="98"/>
      <c r="G20" s="98"/>
      <c r="H20" s="99">
        <v>4754018</v>
      </c>
      <c r="I20" s="99">
        <v>4321427.0199999996</v>
      </c>
      <c r="J20" s="99">
        <v>4321427.0199999996</v>
      </c>
      <c r="K20" s="99">
        <v>432590.98</v>
      </c>
      <c r="L20" s="99">
        <v>4321427.0199999996</v>
      </c>
      <c r="M20" s="99">
        <v>0</v>
      </c>
    </row>
    <row r="21" spans="1:13" ht="27" outlineLevel="6">
      <c r="A21" s="100" t="s">
        <v>108</v>
      </c>
      <c r="B21" s="101" t="s">
        <v>71</v>
      </c>
      <c r="C21" s="101" t="s">
        <v>91</v>
      </c>
      <c r="D21" s="101" t="s">
        <v>200</v>
      </c>
      <c r="E21" s="101" t="s">
        <v>120</v>
      </c>
      <c r="F21" s="101" t="s">
        <v>199</v>
      </c>
      <c r="G21" s="101" t="s">
        <v>110</v>
      </c>
      <c r="H21" s="102">
        <v>2569383</v>
      </c>
      <c r="I21" s="102">
        <v>2569383</v>
      </c>
      <c r="J21" s="102">
        <v>2569383</v>
      </c>
      <c r="K21" s="102">
        <v>0</v>
      </c>
      <c r="L21" s="102">
        <v>2569383</v>
      </c>
      <c r="M21" s="102">
        <v>0</v>
      </c>
    </row>
    <row r="22" spans="1:13" ht="27" outlineLevel="6">
      <c r="A22" s="100" t="s">
        <v>108</v>
      </c>
      <c r="B22" s="101" t="s">
        <v>71</v>
      </c>
      <c r="C22" s="101" t="s">
        <v>91</v>
      </c>
      <c r="D22" s="101" t="s">
        <v>200</v>
      </c>
      <c r="E22" s="101" t="s">
        <v>122</v>
      </c>
      <c r="F22" s="101" t="s">
        <v>199</v>
      </c>
      <c r="G22" s="101" t="s">
        <v>110</v>
      </c>
      <c r="H22" s="102">
        <v>775954</v>
      </c>
      <c r="I22" s="102">
        <v>773993.59</v>
      </c>
      <c r="J22" s="102">
        <v>773993.59</v>
      </c>
      <c r="K22" s="102">
        <v>1960.41</v>
      </c>
      <c r="L22" s="102">
        <v>773993.59</v>
      </c>
      <c r="M22" s="102">
        <v>0</v>
      </c>
    </row>
    <row r="23" spans="1:13" ht="27" outlineLevel="6">
      <c r="A23" s="100" t="s">
        <v>108</v>
      </c>
      <c r="B23" s="101" t="s">
        <v>71</v>
      </c>
      <c r="C23" s="101" t="s">
        <v>91</v>
      </c>
      <c r="D23" s="101" t="s">
        <v>200</v>
      </c>
      <c r="E23" s="101" t="s">
        <v>109</v>
      </c>
      <c r="F23" s="101" t="s">
        <v>199</v>
      </c>
      <c r="G23" s="101" t="s">
        <v>110</v>
      </c>
      <c r="H23" s="102">
        <v>832609.75</v>
      </c>
      <c r="I23" s="102">
        <v>450050.43</v>
      </c>
      <c r="J23" s="102">
        <v>450050.43</v>
      </c>
      <c r="K23" s="102">
        <v>382559.32</v>
      </c>
      <c r="L23" s="102">
        <v>450050.43</v>
      </c>
      <c r="M23" s="102">
        <v>0</v>
      </c>
    </row>
    <row r="24" spans="1:13" ht="27" outlineLevel="6">
      <c r="A24" s="100" t="s">
        <v>108</v>
      </c>
      <c r="B24" s="101" t="s">
        <v>71</v>
      </c>
      <c r="C24" s="101" t="s">
        <v>91</v>
      </c>
      <c r="D24" s="101" t="s">
        <v>200</v>
      </c>
      <c r="E24" s="101" t="s">
        <v>202</v>
      </c>
      <c r="F24" s="101" t="s">
        <v>199</v>
      </c>
      <c r="G24" s="101" t="s">
        <v>110</v>
      </c>
      <c r="H24" s="102">
        <v>576071.25</v>
      </c>
      <c r="I24" s="102">
        <v>528000</v>
      </c>
      <c r="J24" s="102">
        <v>528000</v>
      </c>
      <c r="K24" s="102">
        <v>48071.25</v>
      </c>
      <c r="L24" s="102">
        <v>528000</v>
      </c>
      <c r="M24" s="102">
        <v>0</v>
      </c>
    </row>
    <row r="25" spans="1:13" ht="81" outlineLevel="4">
      <c r="A25" s="33" t="s">
        <v>107</v>
      </c>
      <c r="B25" s="34" t="s">
        <v>71</v>
      </c>
      <c r="C25" s="34" t="s">
        <v>91</v>
      </c>
      <c r="D25" s="34" t="s">
        <v>88</v>
      </c>
      <c r="E25" s="34"/>
      <c r="F25" s="34"/>
      <c r="G25" s="34"/>
      <c r="H25" s="35">
        <v>818738</v>
      </c>
      <c r="I25" s="35">
        <v>468738</v>
      </c>
      <c r="J25" s="35">
        <v>468738</v>
      </c>
      <c r="K25" s="35">
        <v>350000</v>
      </c>
      <c r="L25" s="35">
        <v>468738</v>
      </c>
      <c r="M25" s="35">
        <v>0</v>
      </c>
    </row>
    <row r="26" spans="1:13" ht="40.5" outlineLevel="5">
      <c r="A26" s="33" t="s">
        <v>89</v>
      </c>
      <c r="B26" s="34" t="s">
        <v>71</v>
      </c>
      <c r="C26" s="34" t="s">
        <v>91</v>
      </c>
      <c r="D26" s="34" t="s">
        <v>90</v>
      </c>
      <c r="E26" s="34"/>
      <c r="F26" s="34"/>
      <c r="G26" s="34"/>
      <c r="H26" s="35">
        <v>75000</v>
      </c>
      <c r="I26" s="35">
        <v>75000</v>
      </c>
      <c r="J26" s="35">
        <v>75000</v>
      </c>
      <c r="K26" s="35">
        <v>0</v>
      </c>
      <c r="L26" s="35">
        <v>75000</v>
      </c>
      <c r="M26" s="35">
        <v>0</v>
      </c>
    </row>
    <row r="27" spans="1:13" ht="27" outlineLevel="6">
      <c r="A27" s="36" t="s">
        <v>108</v>
      </c>
      <c r="B27" s="37" t="s">
        <v>71</v>
      </c>
      <c r="C27" s="37" t="s">
        <v>91</v>
      </c>
      <c r="D27" s="37" t="s">
        <v>90</v>
      </c>
      <c r="E27" s="37" t="s">
        <v>109</v>
      </c>
      <c r="F27" s="37" t="s">
        <v>199</v>
      </c>
      <c r="G27" s="37" t="s">
        <v>110</v>
      </c>
      <c r="H27" s="38">
        <v>75000</v>
      </c>
      <c r="I27" s="38">
        <v>75000</v>
      </c>
      <c r="J27" s="38">
        <v>75000</v>
      </c>
      <c r="K27" s="38">
        <v>0</v>
      </c>
      <c r="L27" s="38">
        <v>75000</v>
      </c>
      <c r="M27" s="38">
        <v>0</v>
      </c>
    </row>
    <row r="28" spans="1:13" ht="40.5" outlineLevel="5">
      <c r="A28" s="97" t="s">
        <v>111</v>
      </c>
      <c r="B28" s="98" t="s">
        <v>71</v>
      </c>
      <c r="C28" s="98" t="s">
        <v>91</v>
      </c>
      <c r="D28" s="98" t="s">
        <v>96</v>
      </c>
      <c r="E28" s="98"/>
      <c r="F28" s="98"/>
      <c r="G28" s="98"/>
      <c r="H28" s="99">
        <v>500000</v>
      </c>
      <c r="I28" s="99">
        <v>150000</v>
      </c>
      <c r="J28" s="99">
        <v>150000</v>
      </c>
      <c r="K28" s="99">
        <v>350000</v>
      </c>
      <c r="L28" s="99">
        <v>150000</v>
      </c>
      <c r="M28" s="99">
        <v>0</v>
      </c>
    </row>
    <row r="29" spans="1:13" ht="27" outlineLevel="6">
      <c r="A29" s="100" t="s">
        <v>108</v>
      </c>
      <c r="B29" s="101" t="s">
        <v>71</v>
      </c>
      <c r="C29" s="101" t="s">
        <v>91</v>
      </c>
      <c r="D29" s="101" t="s">
        <v>96</v>
      </c>
      <c r="E29" s="101" t="s">
        <v>112</v>
      </c>
      <c r="F29" s="101" t="s">
        <v>199</v>
      </c>
      <c r="G29" s="101" t="s">
        <v>110</v>
      </c>
      <c r="H29" s="102">
        <v>500000</v>
      </c>
      <c r="I29" s="102">
        <v>150000</v>
      </c>
      <c r="J29" s="102">
        <v>150000</v>
      </c>
      <c r="K29" s="102">
        <v>350000</v>
      </c>
      <c r="L29" s="102">
        <v>150000</v>
      </c>
      <c r="M29" s="102">
        <v>0</v>
      </c>
    </row>
    <row r="30" spans="1:13" ht="40.5" outlineLevel="5">
      <c r="A30" s="103" t="s">
        <v>92</v>
      </c>
      <c r="B30" s="104" t="s">
        <v>71</v>
      </c>
      <c r="C30" s="104" t="s">
        <v>91</v>
      </c>
      <c r="D30" s="104" t="s">
        <v>93</v>
      </c>
      <c r="E30" s="104"/>
      <c r="F30" s="104"/>
      <c r="G30" s="104"/>
      <c r="H30" s="105">
        <v>243738</v>
      </c>
      <c r="I30" s="105">
        <v>243738</v>
      </c>
      <c r="J30" s="105">
        <v>243738</v>
      </c>
      <c r="K30" s="105">
        <v>0</v>
      </c>
      <c r="L30" s="105">
        <v>243738</v>
      </c>
      <c r="M30" s="105">
        <v>0</v>
      </c>
    </row>
    <row r="31" spans="1:13" ht="27" outlineLevel="6">
      <c r="A31" s="36" t="s">
        <v>108</v>
      </c>
      <c r="B31" s="37" t="s">
        <v>71</v>
      </c>
      <c r="C31" s="37" t="s">
        <v>91</v>
      </c>
      <c r="D31" s="37" t="s">
        <v>93</v>
      </c>
      <c r="E31" s="37" t="s">
        <v>109</v>
      </c>
      <c r="F31" s="37" t="s">
        <v>199</v>
      </c>
      <c r="G31" s="37" t="s">
        <v>110</v>
      </c>
      <c r="H31" s="38">
        <v>12187.6</v>
      </c>
      <c r="I31" s="38">
        <v>12187.6</v>
      </c>
      <c r="J31" s="38">
        <v>12187.6</v>
      </c>
      <c r="K31" s="38">
        <v>0</v>
      </c>
      <c r="L31" s="38">
        <v>12187.6</v>
      </c>
      <c r="M31" s="38">
        <v>0</v>
      </c>
    </row>
    <row r="32" spans="1:13" ht="40.5" outlineLevel="6">
      <c r="A32" s="36" t="s">
        <v>113</v>
      </c>
      <c r="B32" s="37" t="s">
        <v>71</v>
      </c>
      <c r="C32" s="37" t="s">
        <v>91</v>
      </c>
      <c r="D32" s="37" t="s">
        <v>93</v>
      </c>
      <c r="E32" s="37" t="s">
        <v>109</v>
      </c>
      <c r="F32" s="37" t="s">
        <v>203</v>
      </c>
      <c r="G32" s="37" t="s">
        <v>114</v>
      </c>
      <c r="H32" s="38">
        <v>231550.4</v>
      </c>
      <c r="I32" s="38">
        <v>231550.4</v>
      </c>
      <c r="J32" s="38">
        <v>231550.4</v>
      </c>
      <c r="K32" s="38">
        <v>0</v>
      </c>
      <c r="L32" s="38">
        <v>231550.4</v>
      </c>
      <c r="M32" s="38">
        <v>0</v>
      </c>
    </row>
    <row r="33" spans="1:13" ht="54" outlineLevel="1">
      <c r="A33" s="33" t="s">
        <v>115</v>
      </c>
      <c r="B33" s="34" t="s">
        <v>71</v>
      </c>
      <c r="C33" s="34" t="s">
        <v>116</v>
      </c>
      <c r="D33" s="34"/>
      <c r="E33" s="34"/>
      <c r="F33" s="34"/>
      <c r="G33" s="34"/>
      <c r="H33" s="35">
        <v>26216933.149999999</v>
      </c>
      <c r="I33" s="35">
        <v>24382350.609999999</v>
      </c>
      <c r="J33" s="35">
        <v>24382350.609999999</v>
      </c>
      <c r="K33" s="35">
        <v>1834582.54</v>
      </c>
      <c r="L33" s="35">
        <v>24382350.609999999</v>
      </c>
      <c r="M33" s="35">
        <v>0</v>
      </c>
    </row>
    <row r="34" spans="1:13" ht="13.5" outlineLevel="2">
      <c r="A34" s="33" t="s">
        <v>210</v>
      </c>
      <c r="B34" s="34" t="s">
        <v>71</v>
      </c>
      <c r="C34" s="34" t="s">
        <v>77</v>
      </c>
      <c r="D34" s="34"/>
      <c r="E34" s="34"/>
      <c r="F34" s="34"/>
      <c r="G34" s="34"/>
      <c r="H34" s="35">
        <v>9135585</v>
      </c>
      <c r="I34" s="35">
        <v>7624868.7800000003</v>
      </c>
      <c r="J34" s="35">
        <v>7624868.7800000003</v>
      </c>
      <c r="K34" s="35">
        <v>1510716.22</v>
      </c>
      <c r="L34" s="35">
        <v>7624868.7800000003</v>
      </c>
      <c r="M34" s="35">
        <v>0</v>
      </c>
    </row>
    <row r="35" spans="1:13" ht="94.5" outlineLevel="3">
      <c r="A35" s="33" t="s">
        <v>106</v>
      </c>
      <c r="B35" s="34" t="s">
        <v>71</v>
      </c>
      <c r="C35" s="34" t="s">
        <v>77</v>
      </c>
      <c r="D35" s="34" t="s">
        <v>67</v>
      </c>
      <c r="E35" s="34"/>
      <c r="F35" s="34"/>
      <c r="G35" s="34"/>
      <c r="H35" s="35">
        <v>9135585</v>
      </c>
      <c r="I35" s="35">
        <v>7624868.7800000003</v>
      </c>
      <c r="J35" s="35">
        <v>7624868.7800000003</v>
      </c>
      <c r="K35" s="35">
        <v>1510716.22</v>
      </c>
      <c r="L35" s="35">
        <v>7624868.7800000003</v>
      </c>
      <c r="M35" s="35">
        <v>0</v>
      </c>
    </row>
    <row r="36" spans="1:13" ht="81" outlineLevel="4">
      <c r="A36" s="33" t="s">
        <v>118</v>
      </c>
      <c r="B36" s="34" t="s">
        <v>71</v>
      </c>
      <c r="C36" s="34" t="s">
        <v>77</v>
      </c>
      <c r="D36" s="34" t="s">
        <v>76</v>
      </c>
      <c r="E36" s="34"/>
      <c r="F36" s="34"/>
      <c r="G36" s="34"/>
      <c r="H36" s="35">
        <v>9135585</v>
      </c>
      <c r="I36" s="35">
        <v>7624868.7800000003</v>
      </c>
      <c r="J36" s="35">
        <v>7624868.7800000003</v>
      </c>
      <c r="K36" s="35">
        <v>1510716.22</v>
      </c>
      <c r="L36" s="35">
        <v>7624868.7800000003</v>
      </c>
      <c r="M36" s="35">
        <v>0</v>
      </c>
    </row>
    <row r="37" spans="1:13" ht="67.5" outlineLevel="5">
      <c r="A37" s="33" t="s">
        <v>209</v>
      </c>
      <c r="B37" s="34" t="s">
        <v>71</v>
      </c>
      <c r="C37" s="34" t="s">
        <v>77</v>
      </c>
      <c r="D37" s="34" t="s">
        <v>208</v>
      </c>
      <c r="E37" s="34"/>
      <c r="F37" s="34"/>
      <c r="G37" s="34"/>
      <c r="H37" s="35">
        <v>9135585</v>
      </c>
      <c r="I37" s="35">
        <v>7624868.7800000003</v>
      </c>
      <c r="J37" s="35">
        <v>7624868.7800000003</v>
      </c>
      <c r="K37" s="35">
        <v>1510716.22</v>
      </c>
      <c r="L37" s="35">
        <v>7624868.7800000003</v>
      </c>
      <c r="M37" s="35">
        <v>0</v>
      </c>
    </row>
    <row r="38" spans="1:13" ht="27" outlineLevel="6">
      <c r="A38" s="36" t="s">
        <v>108</v>
      </c>
      <c r="B38" s="37" t="s">
        <v>71</v>
      </c>
      <c r="C38" s="37" t="s">
        <v>77</v>
      </c>
      <c r="D38" s="37" t="s">
        <v>208</v>
      </c>
      <c r="E38" s="37" t="s">
        <v>109</v>
      </c>
      <c r="F38" s="37" t="s">
        <v>199</v>
      </c>
      <c r="G38" s="37" t="s">
        <v>110</v>
      </c>
      <c r="H38" s="38">
        <v>5194419.54</v>
      </c>
      <c r="I38" s="38">
        <v>4068054.45</v>
      </c>
      <c r="J38" s="38">
        <v>4068054.45</v>
      </c>
      <c r="K38" s="38">
        <v>1126365.0900000001</v>
      </c>
      <c r="L38" s="38">
        <v>4068054.45</v>
      </c>
      <c r="M38" s="38">
        <v>0</v>
      </c>
    </row>
    <row r="39" spans="1:13" ht="27" outlineLevel="6">
      <c r="A39" s="36" t="s">
        <v>108</v>
      </c>
      <c r="B39" s="37" t="s">
        <v>71</v>
      </c>
      <c r="C39" s="37" t="s">
        <v>77</v>
      </c>
      <c r="D39" s="37" t="s">
        <v>208</v>
      </c>
      <c r="E39" s="37" t="s">
        <v>202</v>
      </c>
      <c r="F39" s="37" t="s">
        <v>199</v>
      </c>
      <c r="G39" s="37" t="s">
        <v>110</v>
      </c>
      <c r="H39" s="38">
        <v>3938765.46</v>
      </c>
      <c r="I39" s="38">
        <v>3556814.33</v>
      </c>
      <c r="J39" s="38">
        <v>3556814.33</v>
      </c>
      <c r="K39" s="38">
        <v>381951.13</v>
      </c>
      <c r="L39" s="38">
        <v>3556814.33</v>
      </c>
      <c r="M39" s="38">
        <v>0</v>
      </c>
    </row>
    <row r="40" spans="1:13" ht="27" outlineLevel="6">
      <c r="A40" s="36" t="s">
        <v>108</v>
      </c>
      <c r="B40" s="37" t="s">
        <v>71</v>
      </c>
      <c r="C40" s="37" t="s">
        <v>77</v>
      </c>
      <c r="D40" s="37" t="s">
        <v>208</v>
      </c>
      <c r="E40" s="37" t="s">
        <v>119</v>
      </c>
      <c r="F40" s="37" t="s">
        <v>199</v>
      </c>
      <c r="G40" s="37" t="s">
        <v>110</v>
      </c>
      <c r="H40" s="38">
        <v>2400</v>
      </c>
      <c r="I40" s="38">
        <v>0</v>
      </c>
      <c r="J40" s="38">
        <v>0</v>
      </c>
      <c r="K40" s="38">
        <v>2400</v>
      </c>
      <c r="L40" s="38">
        <v>0</v>
      </c>
      <c r="M40" s="38">
        <v>0</v>
      </c>
    </row>
    <row r="41" spans="1:13" ht="81" outlineLevel="2">
      <c r="A41" s="33" t="s">
        <v>211</v>
      </c>
      <c r="B41" s="34" t="s">
        <v>71</v>
      </c>
      <c r="C41" s="34" t="s">
        <v>212</v>
      </c>
      <c r="D41" s="34"/>
      <c r="E41" s="34"/>
      <c r="F41" s="34"/>
      <c r="G41" s="34"/>
      <c r="H41" s="35">
        <v>17081348.149999999</v>
      </c>
      <c r="I41" s="35">
        <v>16757481.83</v>
      </c>
      <c r="J41" s="35">
        <v>16757481.83</v>
      </c>
      <c r="K41" s="35">
        <v>323866.32</v>
      </c>
      <c r="L41" s="35">
        <v>16757481.83</v>
      </c>
      <c r="M41" s="35">
        <v>0</v>
      </c>
    </row>
    <row r="42" spans="1:13" ht="94.5" outlineLevel="3">
      <c r="A42" s="33" t="s">
        <v>106</v>
      </c>
      <c r="B42" s="34" t="s">
        <v>71</v>
      </c>
      <c r="C42" s="34" t="s">
        <v>212</v>
      </c>
      <c r="D42" s="34" t="s">
        <v>67</v>
      </c>
      <c r="E42" s="34"/>
      <c r="F42" s="34"/>
      <c r="G42" s="34"/>
      <c r="H42" s="35">
        <v>17081348.149999999</v>
      </c>
      <c r="I42" s="35">
        <v>16757481.83</v>
      </c>
      <c r="J42" s="35">
        <v>16757481.83</v>
      </c>
      <c r="K42" s="35">
        <v>323866.32</v>
      </c>
      <c r="L42" s="35">
        <v>16757481.83</v>
      </c>
      <c r="M42" s="35">
        <v>0</v>
      </c>
    </row>
    <row r="43" spans="1:13" ht="81" outlineLevel="4">
      <c r="A43" s="33" t="s">
        <v>118</v>
      </c>
      <c r="B43" s="34" t="s">
        <v>71</v>
      </c>
      <c r="C43" s="34" t="s">
        <v>212</v>
      </c>
      <c r="D43" s="34" t="s">
        <v>76</v>
      </c>
      <c r="E43" s="34"/>
      <c r="F43" s="34"/>
      <c r="G43" s="34"/>
      <c r="H43" s="35">
        <v>17081348.149999999</v>
      </c>
      <c r="I43" s="35">
        <v>16757481.83</v>
      </c>
      <c r="J43" s="35">
        <v>16757481.83</v>
      </c>
      <c r="K43" s="35">
        <v>323866.32</v>
      </c>
      <c r="L43" s="35">
        <v>16757481.83</v>
      </c>
      <c r="M43" s="35">
        <v>0</v>
      </c>
    </row>
    <row r="44" spans="1:13" ht="81" outlineLevel="5">
      <c r="A44" s="33" t="s">
        <v>82</v>
      </c>
      <c r="B44" s="34" t="s">
        <v>71</v>
      </c>
      <c r="C44" s="34" t="s">
        <v>212</v>
      </c>
      <c r="D44" s="34" t="s">
        <v>83</v>
      </c>
      <c r="E44" s="34"/>
      <c r="F44" s="34"/>
      <c r="G44" s="34"/>
      <c r="H44" s="35">
        <v>16932199</v>
      </c>
      <c r="I44" s="35">
        <v>16656925.83</v>
      </c>
      <c r="J44" s="35">
        <v>16656925.83</v>
      </c>
      <c r="K44" s="35">
        <v>275273.17</v>
      </c>
      <c r="L44" s="35">
        <v>16656925.83</v>
      </c>
      <c r="M44" s="35">
        <v>0</v>
      </c>
    </row>
    <row r="45" spans="1:13" ht="27" outlineLevel="6">
      <c r="A45" s="36" t="s">
        <v>108</v>
      </c>
      <c r="B45" s="37" t="s">
        <v>71</v>
      </c>
      <c r="C45" s="37" t="s">
        <v>212</v>
      </c>
      <c r="D45" s="37" t="s">
        <v>83</v>
      </c>
      <c r="E45" s="37" t="s">
        <v>120</v>
      </c>
      <c r="F45" s="37" t="s">
        <v>199</v>
      </c>
      <c r="G45" s="37" t="s">
        <v>110</v>
      </c>
      <c r="H45" s="38">
        <v>11432894.65</v>
      </c>
      <c r="I45" s="38">
        <v>11432894.65</v>
      </c>
      <c r="J45" s="38">
        <v>11432894.65</v>
      </c>
      <c r="K45" s="38">
        <v>0</v>
      </c>
      <c r="L45" s="38">
        <v>11432894.65</v>
      </c>
      <c r="M45" s="38">
        <v>0</v>
      </c>
    </row>
    <row r="46" spans="1:13" ht="27" outlineLevel="6">
      <c r="A46" s="36" t="s">
        <v>108</v>
      </c>
      <c r="B46" s="37" t="s">
        <v>71</v>
      </c>
      <c r="C46" s="37" t="s">
        <v>212</v>
      </c>
      <c r="D46" s="37" t="s">
        <v>83</v>
      </c>
      <c r="E46" s="37" t="s">
        <v>121</v>
      </c>
      <c r="F46" s="37" t="s">
        <v>199</v>
      </c>
      <c r="G46" s="37" t="s">
        <v>110</v>
      </c>
      <c r="H46" s="38">
        <v>3450</v>
      </c>
      <c r="I46" s="38">
        <v>3450</v>
      </c>
      <c r="J46" s="38">
        <v>3450</v>
      </c>
      <c r="K46" s="38">
        <v>0</v>
      </c>
      <c r="L46" s="38">
        <v>3450</v>
      </c>
      <c r="M46" s="38">
        <v>0</v>
      </c>
    </row>
    <row r="47" spans="1:13" ht="27" outlineLevel="6">
      <c r="A47" s="36" t="s">
        <v>108</v>
      </c>
      <c r="B47" s="37" t="s">
        <v>71</v>
      </c>
      <c r="C47" s="37" t="s">
        <v>212</v>
      </c>
      <c r="D47" s="37" t="s">
        <v>83</v>
      </c>
      <c r="E47" s="37" t="s">
        <v>122</v>
      </c>
      <c r="F47" s="37" t="s">
        <v>199</v>
      </c>
      <c r="G47" s="37" t="s">
        <v>110</v>
      </c>
      <c r="H47" s="38">
        <v>3452734.35</v>
      </c>
      <c r="I47" s="38">
        <v>3415494.06</v>
      </c>
      <c r="J47" s="38">
        <v>3415494.06</v>
      </c>
      <c r="K47" s="38">
        <v>37240.29</v>
      </c>
      <c r="L47" s="38">
        <v>3415494.06</v>
      </c>
      <c r="M47" s="38">
        <v>0</v>
      </c>
    </row>
    <row r="48" spans="1:13" ht="27" outlineLevel="6">
      <c r="A48" s="36" t="s">
        <v>108</v>
      </c>
      <c r="B48" s="37" t="s">
        <v>71</v>
      </c>
      <c r="C48" s="37" t="s">
        <v>212</v>
      </c>
      <c r="D48" s="37" t="s">
        <v>83</v>
      </c>
      <c r="E48" s="37" t="s">
        <v>109</v>
      </c>
      <c r="F48" s="37" t="s">
        <v>199</v>
      </c>
      <c r="G48" s="37" t="s">
        <v>110</v>
      </c>
      <c r="H48" s="38">
        <v>1193430.94</v>
      </c>
      <c r="I48" s="38">
        <v>1050473.32</v>
      </c>
      <c r="J48" s="38">
        <v>1050473.32</v>
      </c>
      <c r="K48" s="38">
        <v>142957.62</v>
      </c>
      <c r="L48" s="38">
        <v>1050473.32</v>
      </c>
      <c r="M48" s="38">
        <v>0</v>
      </c>
    </row>
    <row r="49" spans="1:13" ht="27" outlineLevel="6">
      <c r="A49" s="36" t="s">
        <v>108</v>
      </c>
      <c r="B49" s="37" t="s">
        <v>71</v>
      </c>
      <c r="C49" s="37" t="s">
        <v>212</v>
      </c>
      <c r="D49" s="37" t="s">
        <v>83</v>
      </c>
      <c r="E49" s="37" t="s">
        <v>202</v>
      </c>
      <c r="F49" s="37" t="s">
        <v>199</v>
      </c>
      <c r="G49" s="37" t="s">
        <v>110</v>
      </c>
      <c r="H49" s="38">
        <v>415589.06</v>
      </c>
      <c r="I49" s="38">
        <v>327850.65000000002</v>
      </c>
      <c r="J49" s="38">
        <v>327850.65000000002</v>
      </c>
      <c r="K49" s="38">
        <v>87738.41</v>
      </c>
      <c r="L49" s="38">
        <v>327850.65000000002</v>
      </c>
      <c r="M49" s="38">
        <v>0</v>
      </c>
    </row>
    <row r="50" spans="1:13" ht="27" outlineLevel="6">
      <c r="A50" s="36" t="s">
        <v>108</v>
      </c>
      <c r="B50" s="37" t="s">
        <v>71</v>
      </c>
      <c r="C50" s="37" t="s">
        <v>212</v>
      </c>
      <c r="D50" s="37" t="s">
        <v>83</v>
      </c>
      <c r="E50" s="37" t="s">
        <v>213</v>
      </c>
      <c r="F50" s="37" t="s">
        <v>199</v>
      </c>
      <c r="G50" s="37" t="s">
        <v>110</v>
      </c>
      <c r="H50" s="38">
        <v>431100</v>
      </c>
      <c r="I50" s="38">
        <v>426763.15</v>
      </c>
      <c r="J50" s="38">
        <v>426763.15</v>
      </c>
      <c r="K50" s="38">
        <v>4336.8500000000004</v>
      </c>
      <c r="L50" s="38">
        <v>426763.15</v>
      </c>
      <c r="M50" s="38">
        <v>0</v>
      </c>
    </row>
    <row r="51" spans="1:13" ht="27" outlineLevel="6">
      <c r="A51" s="36" t="s">
        <v>108</v>
      </c>
      <c r="B51" s="37" t="s">
        <v>71</v>
      </c>
      <c r="C51" s="37" t="s">
        <v>212</v>
      </c>
      <c r="D51" s="37" t="s">
        <v>83</v>
      </c>
      <c r="E51" s="37" t="s">
        <v>119</v>
      </c>
      <c r="F51" s="37" t="s">
        <v>199</v>
      </c>
      <c r="G51" s="37" t="s">
        <v>110</v>
      </c>
      <c r="H51" s="38">
        <v>2000</v>
      </c>
      <c r="I51" s="38">
        <v>0</v>
      </c>
      <c r="J51" s="38">
        <v>0</v>
      </c>
      <c r="K51" s="38">
        <v>2000</v>
      </c>
      <c r="L51" s="38">
        <v>0</v>
      </c>
      <c r="M51" s="38">
        <v>0</v>
      </c>
    </row>
    <row r="52" spans="1:13" ht="27" outlineLevel="6">
      <c r="A52" s="36" t="s">
        <v>108</v>
      </c>
      <c r="B52" s="37" t="s">
        <v>71</v>
      </c>
      <c r="C52" s="37" t="s">
        <v>212</v>
      </c>
      <c r="D52" s="37" t="s">
        <v>83</v>
      </c>
      <c r="E52" s="37" t="s">
        <v>112</v>
      </c>
      <c r="F52" s="37" t="s">
        <v>199</v>
      </c>
      <c r="G52" s="37" t="s">
        <v>110</v>
      </c>
      <c r="H52" s="38">
        <v>1000</v>
      </c>
      <c r="I52" s="38">
        <v>0</v>
      </c>
      <c r="J52" s="38">
        <v>0</v>
      </c>
      <c r="K52" s="38">
        <v>1000</v>
      </c>
      <c r="L52" s="38">
        <v>0</v>
      </c>
      <c r="M52" s="38">
        <v>0</v>
      </c>
    </row>
    <row r="53" spans="1:13" ht="40.5" outlineLevel="5">
      <c r="A53" s="33" t="s">
        <v>123</v>
      </c>
      <c r="B53" s="34" t="s">
        <v>71</v>
      </c>
      <c r="C53" s="34" t="s">
        <v>212</v>
      </c>
      <c r="D53" s="34" t="s">
        <v>86</v>
      </c>
      <c r="E53" s="34"/>
      <c r="F53" s="34"/>
      <c r="G53" s="34"/>
      <c r="H53" s="35">
        <v>149149.15</v>
      </c>
      <c r="I53" s="35">
        <v>100556</v>
      </c>
      <c r="J53" s="35">
        <v>100556</v>
      </c>
      <c r="K53" s="35">
        <v>48593.15</v>
      </c>
      <c r="L53" s="35">
        <v>100556</v>
      </c>
      <c r="M53" s="35">
        <v>0</v>
      </c>
    </row>
    <row r="54" spans="1:13" ht="27" outlineLevel="6">
      <c r="A54" s="36" t="s">
        <v>108</v>
      </c>
      <c r="B54" s="37" t="s">
        <v>71</v>
      </c>
      <c r="C54" s="37" t="s">
        <v>212</v>
      </c>
      <c r="D54" s="37" t="s">
        <v>86</v>
      </c>
      <c r="E54" s="37" t="s">
        <v>109</v>
      </c>
      <c r="F54" s="37" t="s">
        <v>199</v>
      </c>
      <c r="G54" s="37" t="s">
        <v>110</v>
      </c>
      <c r="H54" s="38">
        <v>149.15</v>
      </c>
      <c r="I54" s="38">
        <v>100.56</v>
      </c>
      <c r="J54" s="38">
        <v>100.56</v>
      </c>
      <c r="K54" s="38">
        <v>48.59</v>
      </c>
      <c r="L54" s="38">
        <v>100.56</v>
      </c>
      <c r="M54" s="38">
        <v>0</v>
      </c>
    </row>
    <row r="55" spans="1:13" ht="40.5" outlineLevel="6">
      <c r="A55" s="36" t="s">
        <v>113</v>
      </c>
      <c r="B55" s="37" t="s">
        <v>71</v>
      </c>
      <c r="C55" s="37" t="s">
        <v>212</v>
      </c>
      <c r="D55" s="37" t="s">
        <v>86</v>
      </c>
      <c r="E55" s="37" t="s">
        <v>109</v>
      </c>
      <c r="F55" s="37" t="s">
        <v>214</v>
      </c>
      <c r="G55" s="37" t="s">
        <v>114</v>
      </c>
      <c r="H55" s="38">
        <v>149000</v>
      </c>
      <c r="I55" s="38">
        <v>100455.44</v>
      </c>
      <c r="J55" s="38">
        <v>100455.44</v>
      </c>
      <c r="K55" s="38">
        <v>48544.56</v>
      </c>
      <c r="L55" s="38">
        <v>100455.44</v>
      </c>
      <c r="M55" s="38">
        <v>0</v>
      </c>
    </row>
    <row r="56" spans="1:13" ht="40.5">
      <c r="A56" s="103" t="s">
        <v>204</v>
      </c>
      <c r="B56" s="104" t="s">
        <v>205</v>
      </c>
      <c r="C56" s="104"/>
      <c r="D56" s="104"/>
      <c r="E56" s="104"/>
      <c r="F56" s="104"/>
      <c r="G56" s="104"/>
      <c r="H56" s="105">
        <v>140830</v>
      </c>
      <c r="I56" s="105">
        <v>140830</v>
      </c>
      <c r="J56" s="105">
        <v>140830</v>
      </c>
      <c r="K56" s="105">
        <v>0</v>
      </c>
      <c r="L56" s="105">
        <v>140830</v>
      </c>
      <c r="M56" s="105">
        <v>0</v>
      </c>
    </row>
    <row r="57" spans="1:13" ht="27" outlineLevel="1">
      <c r="A57" s="33" t="s">
        <v>219</v>
      </c>
      <c r="B57" s="34" t="s">
        <v>205</v>
      </c>
      <c r="C57" s="34" t="s">
        <v>220</v>
      </c>
      <c r="D57" s="34"/>
      <c r="E57" s="34"/>
      <c r="F57" s="34"/>
      <c r="G57" s="34"/>
      <c r="H57" s="35">
        <v>140830</v>
      </c>
      <c r="I57" s="35">
        <v>140830</v>
      </c>
      <c r="J57" s="35">
        <v>140830</v>
      </c>
      <c r="K57" s="35">
        <v>0</v>
      </c>
      <c r="L57" s="35">
        <v>140830</v>
      </c>
      <c r="M57" s="35">
        <v>0</v>
      </c>
    </row>
    <row r="58" spans="1:13" ht="13.5" outlineLevel="2">
      <c r="A58" s="33" t="s">
        <v>221</v>
      </c>
      <c r="B58" s="34" t="s">
        <v>205</v>
      </c>
      <c r="C58" s="34" t="s">
        <v>222</v>
      </c>
      <c r="D58" s="34"/>
      <c r="E58" s="34"/>
      <c r="F58" s="34"/>
      <c r="G58" s="34"/>
      <c r="H58" s="35">
        <v>140830</v>
      </c>
      <c r="I58" s="35">
        <v>140830</v>
      </c>
      <c r="J58" s="35">
        <v>140830</v>
      </c>
      <c r="K58" s="35">
        <v>0</v>
      </c>
      <c r="L58" s="35">
        <v>140830</v>
      </c>
      <c r="M58" s="35">
        <v>0</v>
      </c>
    </row>
    <row r="59" spans="1:13" ht="94.5" outlineLevel="3">
      <c r="A59" s="33" t="s">
        <v>106</v>
      </c>
      <c r="B59" s="34" t="s">
        <v>205</v>
      </c>
      <c r="C59" s="34" t="s">
        <v>222</v>
      </c>
      <c r="D59" s="34" t="s">
        <v>67</v>
      </c>
      <c r="E59" s="34"/>
      <c r="F59" s="34"/>
      <c r="G59" s="34"/>
      <c r="H59" s="35">
        <v>140830</v>
      </c>
      <c r="I59" s="35">
        <v>140830</v>
      </c>
      <c r="J59" s="35">
        <v>140830</v>
      </c>
      <c r="K59" s="35">
        <v>0</v>
      </c>
      <c r="L59" s="35">
        <v>140830</v>
      </c>
      <c r="M59" s="35">
        <v>0</v>
      </c>
    </row>
    <row r="60" spans="1:13" ht="81" outlineLevel="4">
      <c r="A60" s="106" t="s">
        <v>107</v>
      </c>
      <c r="B60" s="107" t="s">
        <v>205</v>
      </c>
      <c r="C60" s="107" t="s">
        <v>222</v>
      </c>
      <c r="D60" s="107" t="s">
        <v>88</v>
      </c>
      <c r="E60" s="107"/>
      <c r="F60" s="107"/>
      <c r="G60" s="107"/>
      <c r="H60" s="108">
        <v>140830</v>
      </c>
      <c r="I60" s="108">
        <v>140830</v>
      </c>
      <c r="J60" s="108">
        <v>140830</v>
      </c>
      <c r="K60" s="108">
        <v>0</v>
      </c>
      <c r="L60" s="108">
        <v>140830</v>
      </c>
      <c r="M60" s="108">
        <v>0</v>
      </c>
    </row>
    <row r="61" spans="1:13" ht="40.5" outlineLevel="5">
      <c r="A61" s="33" t="s">
        <v>92</v>
      </c>
      <c r="B61" s="34" t="s">
        <v>205</v>
      </c>
      <c r="C61" s="34" t="s">
        <v>222</v>
      </c>
      <c r="D61" s="34" t="s">
        <v>93</v>
      </c>
      <c r="E61" s="34"/>
      <c r="F61" s="34"/>
      <c r="G61" s="34"/>
      <c r="H61" s="35">
        <v>140830</v>
      </c>
      <c r="I61" s="35">
        <v>140830</v>
      </c>
      <c r="J61" s="35">
        <v>140830</v>
      </c>
      <c r="K61" s="35">
        <v>0</v>
      </c>
      <c r="L61" s="35">
        <v>140830</v>
      </c>
      <c r="M61" s="35">
        <v>0</v>
      </c>
    </row>
    <row r="62" spans="1:13" ht="27" outlineLevel="6">
      <c r="A62" s="36" t="s">
        <v>108</v>
      </c>
      <c r="B62" s="37" t="s">
        <v>205</v>
      </c>
      <c r="C62" s="37" t="s">
        <v>222</v>
      </c>
      <c r="D62" s="37" t="s">
        <v>93</v>
      </c>
      <c r="E62" s="37" t="s">
        <v>206</v>
      </c>
      <c r="F62" s="37" t="s">
        <v>199</v>
      </c>
      <c r="G62" s="37" t="s">
        <v>110</v>
      </c>
      <c r="H62" s="38">
        <v>7041.5</v>
      </c>
      <c r="I62" s="38">
        <v>7041.5</v>
      </c>
      <c r="J62" s="38">
        <v>7041.5</v>
      </c>
      <c r="K62" s="38">
        <v>0</v>
      </c>
      <c r="L62" s="38">
        <v>7041.5</v>
      </c>
      <c r="M62" s="38">
        <v>0</v>
      </c>
    </row>
    <row r="63" spans="1:13" ht="40.5" outlineLevel="6">
      <c r="A63" s="36" t="s">
        <v>113</v>
      </c>
      <c r="B63" s="37" t="s">
        <v>205</v>
      </c>
      <c r="C63" s="37" t="s">
        <v>222</v>
      </c>
      <c r="D63" s="37" t="s">
        <v>93</v>
      </c>
      <c r="E63" s="37" t="s">
        <v>206</v>
      </c>
      <c r="F63" s="37" t="s">
        <v>203</v>
      </c>
      <c r="G63" s="37" t="s">
        <v>114</v>
      </c>
      <c r="H63" s="38">
        <v>133788.5</v>
      </c>
      <c r="I63" s="38">
        <v>133788.5</v>
      </c>
      <c r="J63" s="38">
        <v>133788.5</v>
      </c>
      <c r="K63" s="38">
        <v>0</v>
      </c>
      <c r="L63" s="38">
        <v>133788.5</v>
      </c>
      <c r="M63" s="38">
        <v>0</v>
      </c>
    </row>
    <row r="64" spans="1:13" ht="40.5">
      <c r="A64" s="103" t="s">
        <v>72</v>
      </c>
      <c r="B64" s="104" t="s">
        <v>73</v>
      </c>
      <c r="C64" s="104"/>
      <c r="D64" s="104"/>
      <c r="E64" s="104"/>
      <c r="F64" s="104"/>
      <c r="G64" s="104"/>
      <c r="H64" s="105">
        <v>381538</v>
      </c>
      <c r="I64" s="105">
        <v>381538</v>
      </c>
      <c r="J64" s="105">
        <v>381538</v>
      </c>
      <c r="K64" s="105">
        <v>0</v>
      </c>
      <c r="L64" s="105">
        <v>381538</v>
      </c>
      <c r="M64" s="105">
        <v>0</v>
      </c>
    </row>
    <row r="65" spans="1:13" ht="13.5" outlineLevel="1">
      <c r="A65" s="33" t="s">
        <v>124</v>
      </c>
      <c r="B65" s="34" t="s">
        <v>73</v>
      </c>
      <c r="C65" s="34" t="s">
        <v>125</v>
      </c>
      <c r="D65" s="34"/>
      <c r="E65" s="34"/>
      <c r="F65" s="34"/>
      <c r="G65" s="34"/>
      <c r="H65" s="35">
        <v>381538</v>
      </c>
      <c r="I65" s="35">
        <v>381538</v>
      </c>
      <c r="J65" s="35">
        <v>381538</v>
      </c>
      <c r="K65" s="35">
        <v>0</v>
      </c>
      <c r="L65" s="35">
        <v>381538</v>
      </c>
      <c r="M65" s="35">
        <v>0</v>
      </c>
    </row>
    <row r="66" spans="1:13" ht="13.5" outlineLevel="2">
      <c r="A66" s="33" t="s">
        <v>207</v>
      </c>
      <c r="B66" s="34" t="s">
        <v>73</v>
      </c>
      <c r="C66" s="34" t="s">
        <v>94</v>
      </c>
      <c r="D66" s="34"/>
      <c r="E66" s="34"/>
      <c r="F66" s="34"/>
      <c r="G66" s="34"/>
      <c r="H66" s="35">
        <v>250000</v>
      </c>
      <c r="I66" s="35">
        <v>250000</v>
      </c>
      <c r="J66" s="35">
        <v>250000</v>
      </c>
      <c r="K66" s="35">
        <v>0</v>
      </c>
      <c r="L66" s="35">
        <v>250000</v>
      </c>
      <c r="M66" s="35">
        <v>0</v>
      </c>
    </row>
    <row r="67" spans="1:13" ht="94.5" outlineLevel="3">
      <c r="A67" s="33" t="s">
        <v>106</v>
      </c>
      <c r="B67" s="34" t="s">
        <v>73</v>
      </c>
      <c r="C67" s="34" t="s">
        <v>94</v>
      </c>
      <c r="D67" s="34" t="s">
        <v>67</v>
      </c>
      <c r="E67" s="34"/>
      <c r="F67" s="34"/>
      <c r="G67" s="34"/>
      <c r="H67" s="35">
        <v>250000</v>
      </c>
      <c r="I67" s="35">
        <v>250000</v>
      </c>
      <c r="J67" s="35">
        <v>250000</v>
      </c>
      <c r="K67" s="35">
        <v>0</v>
      </c>
      <c r="L67" s="35">
        <v>250000</v>
      </c>
      <c r="M67" s="35">
        <v>0</v>
      </c>
    </row>
    <row r="68" spans="1:13" ht="81" outlineLevel="4">
      <c r="A68" s="33" t="s">
        <v>107</v>
      </c>
      <c r="B68" s="34" t="s">
        <v>73</v>
      </c>
      <c r="C68" s="34" t="s">
        <v>94</v>
      </c>
      <c r="D68" s="34" t="s">
        <v>88</v>
      </c>
      <c r="E68" s="34"/>
      <c r="F68" s="34"/>
      <c r="G68" s="34"/>
      <c r="H68" s="35">
        <v>250000</v>
      </c>
      <c r="I68" s="35">
        <v>250000</v>
      </c>
      <c r="J68" s="35">
        <v>250000</v>
      </c>
      <c r="K68" s="35">
        <v>0</v>
      </c>
      <c r="L68" s="35">
        <v>250000</v>
      </c>
      <c r="M68" s="35">
        <v>0</v>
      </c>
    </row>
    <row r="69" spans="1:13" ht="40.5" outlineLevel="5">
      <c r="A69" s="33" t="s">
        <v>92</v>
      </c>
      <c r="B69" s="34" t="s">
        <v>73</v>
      </c>
      <c r="C69" s="34" t="s">
        <v>94</v>
      </c>
      <c r="D69" s="34" t="s">
        <v>93</v>
      </c>
      <c r="E69" s="34"/>
      <c r="F69" s="34"/>
      <c r="G69" s="34"/>
      <c r="H69" s="35">
        <v>250000</v>
      </c>
      <c r="I69" s="35">
        <v>250000</v>
      </c>
      <c r="J69" s="35">
        <v>250000</v>
      </c>
      <c r="K69" s="35">
        <v>0</v>
      </c>
      <c r="L69" s="35">
        <v>250000</v>
      </c>
      <c r="M69" s="35">
        <v>0</v>
      </c>
    </row>
    <row r="70" spans="1:13" ht="27" outlineLevel="6">
      <c r="A70" s="36" t="s">
        <v>108</v>
      </c>
      <c r="B70" s="37" t="s">
        <v>73</v>
      </c>
      <c r="C70" s="37" t="s">
        <v>94</v>
      </c>
      <c r="D70" s="37" t="s">
        <v>93</v>
      </c>
      <c r="E70" s="37" t="s">
        <v>206</v>
      </c>
      <c r="F70" s="37" t="s">
        <v>199</v>
      </c>
      <c r="G70" s="37" t="s">
        <v>110</v>
      </c>
      <c r="H70" s="38">
        <v>12500</v>
      </c>
      <c r="I70" s="38">
        <v>12500</v>
      </c>
      <c r="J70" s="38">
        <v>12500</v>
      </c>
      <c r="K70" s="38">
        <v>0</v>
      </c>
      <c r="L70" s="38">
        <v>12500</v>
      </c>
      <c r="M70" s="38">
        <v>0</v>
      </c>
    </row>
    <row r="71" spans="1:13" ht="40.5" outlineLevel="6">
      <c r="A71" s="36" t="s">
        <v>113</v>
      </c>
      <c r="B71" s="37" t="s">
        <v>73</v>
      </c>
      <c r="C71" s="37" t="s">
        <v>94</v>
      </c>
      <c r="D71" s="37" t="s">
        <v>93</v>
      </c>
      <c r="E71" s="37" t="s">
        <v>206</v>
      </c>
      <c r="F71" s="37" t="s">
        <v>203</v>
      </c>
      <c r="G71" s="37" t="s">
        <v>114</v>
      </c>
      <c r="H71" s="38">
        <v>237500</v>
      </c>
      <c r="I71" s="38">
        <v>237500</v>
      </c>
      <c r="J71" s="38">
        <v>237500</v>
      </c>
      <c r="K71" s="38">
        <v>0</v>
      </c>
      <c r="L71" s="38">
        <v>237500</v>
      </c>
      <c r="M71" s="38">
        <v>0</v>
      </c>
    </row>
    <row r="72" spans="1:13" ht="27" outlineLevel="2">
      <c r="A72" s="33" t="s">
        <v>126</v>
      </c>
      <c r="B72" s="34" t="s">
        <v>73</v>
      </c>
      <c r="C72" s="34" t="s">
        <v>127</v>
      </c>
      <c r="D72" s="34"/>
      <c r="E72" s="34"/>
      <c r="F72" s="34"/>
      <c r="G72" s="34"/>
      <c r="H72" s="35">
        <v>131538</v>
      </c>
      <c r="I72" s="35">
        <v>131538</v>
      </c>
      <c r="J72" s="35">
        <v>131538</v>
      </c>
      <c r="K72" s="35">
        <v>0</v>
      </c>
      <c r="L72" s="35">
        <v>131538</v>
      </c>
      <c r="M72" s="35">
        <v>0</v>
      </c>
    </row>
    <row r="73" spans="1:13" ht="94.5" outlineLevel="3">
      <c r="A73" s="33" t="s">
        <v>106</v>
      </c>
      <c r="B73" s="34" t="s">
        <v>73</v>
      </c>
      <c r="C73" s="34" t="s">
        <v>127</v>
      </c>
      <c r="D73" s="34" t="s">
        <v>67</v>
      </c>
      <c r="E73" s="34"/>
      <c r="F73" s="34"/>
      <c r="G73" s="34"/>
      <c r="H73" s="35">
        <v>131538</v>
      </c>
      <c r="I73" s="35">
        <v>131538</v>
      </c>
      <c r="J73" s="35">
        <v>131538</v>
      </c>
      <c r="K73" s="35">
        <v>0</v>
      </c>
      <c r="L73" s="35">
        <v>131538</v>
      </c>
      <c r="M73" s="35">
        <v>0</v>
      </c>
    </row>
    <row r="74" spans="1:13" ht="81" outlineLevel="4">
      <c r="A74" s="33" t="s">
        <v>107</v>
      </c>
      <c r="B74" s="34" t="s">
        <v>73</v>
      </c>
      <c r="C74" s="34" t="s">
        <v>127</v>
      </c>
      <c r="D74" s="34" t="s">
        <v>88</v>
      </c>
      <c r="E74" s="34"/>
      <c r="F74" s="34"/>
      <c r="G74" s="34"/>
      <c r="H74" s="35">
        <v>131538</v>
      </c>
      <c r="I74" s="35">
        <v>131538</v>
      </c>
      <c r="J74" s="35">
        <v>131538</v>
      </c>
      <c r="K74" s="35">
        <v>0</v>
      </c>
      <c r="L74" s="35">
        <v>131538</v>
      </c>
      <c r="M74" s="35">
        <v>0</v>
      </c>
    </row>
    <row r="75" spans="1:13" ht="40.5" outlineLevel="5">
      <c r="A75" s="33" t="s">
        <v>92</v>
      </c>
      <c r="B75" s="34" t="s">
        <v>73</v>
      </c>
      <c r="C75" s="34" t="s">
        <v>127</v>
      </c>
      <c r="D75" s="34" t="s">
        <v>93</v>
      </c>
      <c r="E75" s="34"/>
      <c r="F75" s="34"/>
      <c r="G75" s="34"/>
      <c r="H75" s="35">
        <v>131538</v>
      </c>
      <c r="I75" s="35">
        <v>131538</v>
      </c>
      <c r="J75" s="35">
        <v>131538</v>
      </c>
      <c r="K75" s="35">
        <v>0</v>
      </c>
      <c r="L75" s="35">
        <v>131538</v>
      </c>
      <c r="M75" s="35">
        <v>0</v>
      </c>
    </row>
    <row r="76" spans="1:13" ht="27" outlineLevel="6">
      <c r="A76" s="36" t="s">
        <v>108</v>
      </c>
      <c r="B76" s="37" t="s">
        <v>73</v>
      </c>
      <c r="C76" s="37" t="s">
        <v>127</v>
      </c>
      <c r="D76" s="37" t="s">
        <v>93</v>
      </c>
      <c r="E76" s="37" t="s">
        <v>128</v>
      </c>
      <c r="F76" s="37" t="s">
        <v>199</v>
      </c>
      <c r="G76" s="37" t="s">
        <v>110</v>
      </c>
      <c r="H76" s="38">
        <v>6576.9</v>
      </c>
      <c r="I76" s="38">
        <v>6576.9</v>
      </c>
      <c r="J76" s="38">
        <v>6576.9</v>
      </c>
      <c r="K76" s="38">
        <v>0</v>
      </c>
      <c r="L76" s="38">
        <v>6576.9</v>
      </c>
      <c r="M76" s="38">
        <v>0</v>
      </c>
    </row>
    <row r="77" spans="1:13" ht="40.5" outlineLevel="6">
      <c r="A77" s="36" t="s">
        <v>113</v>
      </c>
      <c r="B77" s="37" t="s">
        <v>73</v>
      </c>
      <c r="C77" s="37" t="s">
        <v>127</v>
      </c>
      <c r="D77" s="37" t="s">
        <v>93</v>
      </c>
      <c r="E77" s="37" t="s">
        <v>128</v>
      </c>
      <c r="F77" s="37" t="s">
        <v>203</v>
      </c>
      <c r="G77" s="37" t="s">
        <v>114</v>
      </c>
      <c r="H77" s="38">
        <v>124961.1</v>
      </c>
      <c r="I77" s="38">
        <v>124961.1</v>
      </c>
      <c r="J77" s="38">
        <v>124961.1</v>
      </c>
      <c r="K77" s="38">
        <v>0</v>
      </c>
      <c r="L77" s="38">
        <v>124961.1</v>
      </c>
      <c r="M77" s="38">
        <v>0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78"/>
  <sheetViews>
    <sheetView showGridLines="0" topLeftCell="A16" workbookViewId="0">
      <selection activeCell="D36" sqref="D36"/>
    </sheetView>
  </sheetViews>
  <sheetFormatPr defaultRowHeight="12.75" customHeight="1" outlineLevelRow="7"/>
  <cols>
    <col min="1" max="1" width="30.7109375" customWidth="1"/>
    <col min="2" max="3" width="10.28515625" customWidth="1"/>
    <col min="4" max="4" width="20.7109375" customWidth="1"/>
    <col min="5" max="10" width="10.28515625" customWidth="1"/>
    <col min="11" max="12" width="15.42578125" style="137" customWidth="1"/>
    <col min="13" max="15" width="15.42578125" customWidth="1"/>
  </cols>
  <sheetData>
    <row r="1" spans="1:15">
      <c r="A1" s="248" t="s">
        <v>225</v>
      </c>
      <c r="B1" s="248"/>
      <c r="C1" s="248"/>
      <c r="D1" s="248"/>
      <c r="E1" s="248"/>
      <c r="F1" s="248"/>
      <c r="G1" s="136"/>
      <c r="H1" s="136"/>
      <c r="I1" s="136"/>
      <c r="J1" s="136"/>
    </row>
    <row r="2" spans="1:15">
      <c r="A2" s="138" t="s">
        <v>187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5" ht="14.25">
      <c r="A3" s="139"/>
      <c r="B3" s="140"/>
      <c r="C3" s="140"/>
      <c r="D3" s="140"/>
      <c r="E3" s="140"/>
      <c r="F3" s="140"/>
      <c r="G3" s="140"/>
      <c r="H3" s="140"/>
      <c r="I3" s="140"/>
      <c r="J3" s="140"/>
    </row>
    <row r="4" spans="1:15" ht="14.25">
      <c r="A4" s="139" t="s">
        <v>226</v>
      </c>
      <c r="B4" s="140"/>
      <c r="C4" s="140"/>
      <c r="D4" s="140"/>
      <c r="E4" s="141"/>
      <c r="F4" s="140"/>
      <c r="G4" s="141"/>
      <c r="H4" s="141"/>
      <c r="I4" s="140"/>
      <c r="J4" s="140"/>
    </row>
    <row r="5" spans="1:15">
      <c r="A5" s="136" t="s">
        <v>227</v>
      </c>
      <c r="B5" s="136"/>
      <c r="C5" s="136"/>
      <c r="D5" s="136"/>
      <c r="E5" s="136"/>
      <c r="F5" s="136"/>
      <c r="G5" s="136"/>
      <c r="H5" s="136"/>
      <c r="I5" s="136"/>
      <c r="J5" s="136"/>
    </row>
    <row r="6" spans="1:15">
      <c r="A6" s="246"/>
      <c r="B6" s="247"/>
      <c r="C6" s="247"/>
      <c r="D6" s="247"/>
      <c r="E6" s="247"/>
      <c r="F6" s="247"/>
      <c r="G6" s="247"/>
      <c r="H6" s="247"/>
      <c r="I6" s="142"/>
      <c r="J6" s="142"/>
    </row>
    <row r="7" spans="1:15">
      <c r="A7" s="246" t="s">
        <v>188</v>
      </c>
      <c r="B7" s="247"/>
      <c r="C7" s="247"/>
      <c r="D7" s="247"/>
      <c r="E7" s="247"/>
      <c r="F7" s="247"/>
      <c r="G7" s="247"/>
    </row>
    <row r="8" spans="1:15">
      <c r="A8" s="246" t="s">
        <v>189</v>
      </c>
      <c r="B8" s="247"/>
      <c r="C8" s="247"/>
      <c r="D8" s="247"/>
      <c r="E8" s="247"/>
      <c r="F8" s="247"/>
      <c r="G8" s="247"/>
    </row>
    <row r="9" spans="1:15" ht="39.200000000000003" customHeight="1">
      <c r="A9" s="246" t="s">
        <v>228</v>
      </c>
      <c r="B9" s="247"/>
      <c r="C9" s="247"/>
      <c r="D9" s="247"/>
      <c r="E9" s="247"/>
      <c r="F9" s="247"/>
      <c r="G9" s="247"/>
    </row>
    <row r="10" spans="1:15">
      <c r="A10" s="246" t="s">
        <v>229</v>
      </c>
      <c r="B10" s="247"/>
      <c r="C10" s="247"/>
      <c r="D10" s="247"/>
      <c r="E10" s="247"/>
      <c r="F10" s="247"/>
      <c r="G10" s="247"/>
    </row>
    <row r="11" spans="1:15">
      <c r="A11" s="246"/>
      <c r="B11" s="247"/>
      <c r="C11" s="247"/>
      <c r="D11" s="247"/>
      <c r="E11" s="247"/>
      <c r="F11" s="247"/>
      <c r="G11" s="247"/>
    </row>
    <row r="12" spans="1:15">
      <c r="A12" s="143" t="s">
        <v>190</v>
      </c>
      <c r="B12" s="143"/>
      <c r="C12" s="143"/>
      <c r="D12" s="143"/>
      <c r="E12" s="143"/>
      <c r="F12" s="143"/>
      <c r="G12" s="143"/>
      <c r="H12" s="143"/>
      <c r="I12" s="136"/>
      <c r="J12" s="136"/>
    </row>
    <row r="13" spans="1:15" ht="31.5">
      <c r="A13" s="144" t="s">
        <v>97</v>
      </c>
      <c r="B13" s="144" t="s">
        <v>62</v>
      </c>
      <c r="C13" s="144" t="s">
        <v>63</v>
      </c>
      <c r="D13" s="144" t="s">
        <v>61</v>
      </c>
      <c r="E13" s="144" t="s">
        <v>64</v>
      </c>
      <c r="F13" s="144" t="s">
        <v>191</v>
      </c>
      <c r="G13" s="144" t="s">
        <v>98</v>
      </c>
      <c r="H13" s="144" t="s">
        <v>230</v>
      </c>
      <c r="I13" s="144" t="s">
        <v>231</v>
      </c>
      <c r="J13" s="144" t="s">
        <v>232</v>
      </c>
      <c r="K13" s="145" t="s">
        <v>233</v>
      </c>
      <c r="L13" s="145" t="s">
        <v>100</v>
      </c>
      <c r="M13" s="144" t="s">
        <v>234</v>
      </c>
      <c r="N13" s="144" t="s">
        <v>235</v>
      </c>
      <c r="O13" s="144" t="s">
        <v>236</v>
      </c>
    </row>
    <row r="14" spans="1:15" ht="45">
      <c r="A14" s="146" t="s">
        <v>102</v>
      </c>
      <c r="B14" s="147" t="s">
        <v>71</v>
      </c>
      <c r="C14" s="147"/>
      <c r="D14" s="147"/>
      <c r="E14" s="147"/>
      <c r="F14" s="147"/>
      <c r="G14" s="147"/>
      <c r="H14" s="147"/>
      <c r="I14" s="147"/>
      <c r="J14" s="148"/>
      <c r="K14" s="149">
        <v>38207435</v>
      </c>
      <c r="L14" s="149">
        <v>13712259.33</v>
      </c>
      <c r="M14" s="150">
        <v>38207435</v>
      </c>
      <c r="N14" s="150">
        <v>31281005</v>
      </c>
      <c r="O14" s="150">
        <v>31281005</v>
      </c>
    </row>
    <row r="15" spans="1:15" ht="22.5" outlineLevel="1">
      <c r="A15" s="146" t="s">
        <v>105</v>
      </c>
      <c r="B15" s="147" t="s">
        <v>71</v>
      </c>
      <c r="C15" s="147" t="s">
        <v>91</v>
      </c>
      <c r="D15" s="147"/>
      <c r="E15" s="147"/>
      <c r="F15" s="147"/>
      <c r="G15" s="147"/>
      <c r="H15" s="147"/>
      <c r="I15" s="147"/>
      <c r="J15" s="148"/>
      <c r="K15" s="149">
        <v>10218859</v>
      </c>
      <c r="L15" s="149">
        <v>2476460.84</v>
      </c>
      <c r="M15" s="150">
        <v>10218859</v>
      </c>
      <c r="N15" s="150">
        <v>5865830</v>
      </c>
      <c r="O15" s="150">
        <v>5865830</v>
      </c>
    </row>
    <row r="16" spans="1:15" ht="56.25" outlineLevel="2">
      <c r="A16" s="146" t="s">
        <v>106</v>
      </c>
      <c r="B16" s="147" t="s">
        <v>71</v>
      </c>
      <c r="C16" s="147" t="s">
        <v>91</v>
      </c>
      <c r="D16" s="147" t="s">
        <v>67</v>
      </c>
      <c r="E16" s="147"/>
      <c r="F16" s="147"/>
      <c r="G16" s="147"/>
      <c r="H16" s="147"/>
      <c r="I16" s="147"/>
      <c r="J16" s="148"/>
      <c r="K16" s="149">
        <v>10218859</v>
      </c>
      <c r="L16" s="149">
        <v>2476460.84</v>
      </c>
      <c r="M16" s="150">
        <v>10218859</v>
      </c>
      <c r="N16" s="150">
        <v>5865830</v>
      </c>
      <c r="O16" s="150">
        <v>5865830</v>
      </c>
    </row>
    <row r="17" spans="1:15" ht="33.75" outlineLevel="3">
      <c r="A17" s="160" t="s">
        <v>198</v>
      </c>
      <c r="B17" s="161" t="s">
        <v>71</v>
      </c>
      <c r="C17" s="161" t="s">
        <v>91</v>
      </c>
      <c r="D17" s="161" t="s">
        <v>197</v>
      </c>
      <c r="E17" s="161"/>
      <c r="F17" s="161"/>
      <c r="G17" s="161"/>
      <c r="H17" s="161"/>
      <c r="I17" s="161"/>
      <c r="J17" s="162"/>
      <c r="K17" s="163">
        <v>95000</v>
      </c>
      <c r="L17" s="163">
        <v>0</v>
      </c>
      <c r="M17" s="163">
        <v>95000</v>
      </c>
      <c r="N17" s="163">
        <v>95000</v>
      </c>
      <c r="O17" s="163">
        <v>95000</v>
      </c>
    </row>
    <row r="18" spans="1:15" ht="22.5" outlineLevel="7">
      <c r="A18" s="146" t="s">
        <v>237</v>
      </c>
      <c r="B18" s="147" t="s">
        <v>71</v>
      </c>
      <c r="C18" s="147" t="s">
        <v>91</v>
      </c>
      <c r="D18" s="147" t="s">
        <v>197</v>
      </c>
      <c r="E18" s="147" t="s">
        <v>109</v>
      </c>
      <c r="F18" s="147"/>
      <c r="G18" s="147"/>
      <c r="H18" s="147"/>
      <c r="I18" s="147"/>
      <c r="J18" s="148"/>
      <c r="K18" s="149">
        <v>95000</v>
      </c>
      <c r="L18" s="149">
        <v>0</v>
      </c>
      <c r="M18" s="150">
        <v>95000</v>
      </c>
      <c r="N18" s="150">
        <v>95000</v>
      </c>
      <c r="O18" s="150">
        <v>95000</v>
      </c>
    </row>
    <row r="19" spans="1:15" outlineLevel="7">
      <c r="A19" s="151" t="s">
        <v>108</v>
      </c>
      <c r="B19" s="152" t="s">
        <v>71</v>
      </c>
      <c r="C19" s="152" t="s">
        <v>91</v>
      </c>
      <c r="D19" s="152" t="s">
        <v>197</v>
      </c>
      <c r="E19" s="152" t="s">
        <v>109</v>
      </c>
      <c r="F19" s="152" t="s">
        <v>199</v>
      </c>
      <c r="G19" s="152" t="s">
        <v>110</v>
      </c>
      <c r="H19" s="152" t="s">
        <v>238</v>
      </c>
      <c r="I19" s="152" t="s">
        <v>238</v>
      </c>
      <c r="J19" s="151" t="s">
        <v>239</v>
      </c>
      <c r="K19" s="153">
        <v>95000</v>
      </c>
      <c r="L19" s="153">
        <v>0</v>
      </c>
      <c r="M19" s="154">
        <v>95000</v>
      </c>
      <c r="N19" s="154">
        <v>95000</v>
      </c>
      <c r="O19" s="154">
        <v>95000</v>
      </c>
    </row>
    <row r="20" spans="1:15" ht="45" outlineLevel="3">
      <c r="A20" s="160" t="s">
        <v>201</v>
      </c>
      <c r="B20" s="161" t="s">
        <v>71</v>
      </c>
      <c r="C20" s="161" t="s">
        <v>91</v>
      </c>
      <c r="D20" s="161" t="s">
        <v>200</v>
      </c>
      <c r="E20" s="161"/>
      <c r="F20" s="161"/>
      <c r="G20" s="161"/>
      <c r="H20" s="161"/>
      <c r="I20" s="161"/>
      <c r="J20" s="162"/>
      <c r="K20" s="163">
        <v>8766278</v>
      </c>
      <c r="L20" s="163">
        <v>2147460.84</v>
      </c>
      <c r="M20" s="163">
        <v>8766278</v>
      </c>
      <c r="N20" s="163">
        <v>4913249</v>
      </c>
      <c r="O20" s="163">
        <v>4913249</v>
      </c>
    </row>
    <row r="21" spans="1:15" outlineLevel="7">
      <c r="A21" s="146" t="s">
        <v>240</v>
      </c>
      <c r="B21" s="147" t="s">
        <v>71</v>
      </c>
      <c r="C21" s="147" t="s">
        <v>91</v>
      </c>
      <c r="D21" s="147" t="s">
        <v>200</v>
      </c>
      <c r="E21" s="147" t="s">
        <v>120</v>
      </c>
      <c r="F21" s="147"/>
      <c r="G21" s="147"/>
      <c r="H21" s="147"/>
      <c r="I21" s="147"/>
      <c r="J21" s="148"/>
      <c r="K21" s="149">
        <v>3191906</v>
      </c>
      <c r="L21" s="149">
        <v>1024436.65</v>
      </c>
      <c r="M21" s="150">
        <v>3191906</v>
      </c>
      <c r="N21" s="150">
        <v>2864069</v>
      </c>
      <c r="O21" s="150">
        <v>2864069</v>
      </c>
    </row>
    <row r="22" spans="1:15" outlineLevel="7">
      <c r="A22" s="151" t="s">
        <v>108</v>
      </c>
      <c r="B22" s="152" t="s">
        <v>71</v>
      </c>
      <c r="C22" s="152" t="s">
        <v>91</v>
      </c>
      <c r="D22" s="152" t="s">
        <v>200</v>
      </c>
      <c r="E22" s="152" t="s">
        <v>120</v>
      </c>
      <c r="F22" s="152" t="s">
        <v>199</v>
      </c>
      <c r="G22" s="152" t="s">
        <v>110</v>
      </c>
      <c r="H22" s="152" t="s">
        <v>238</v>
      </c>
      <c r="I22" s="152" t="s">
        <v>238</v>
      </c>
      <c r="J22" s="151" t="s">
        <v>239</v>
      </c>
      <c r="K22" s="153">
        <v>3191906</v>
      </c>
      <c r="L22" s="153">
        <v>1024436.65</v>
      </c>
      <c r="M22" s="154">
        <v>3191906</v>
      </c>
      <c r="N22" s="154">
        <v>2864069</v>
      </c>
      <c r="O22" s="154">
        <v>2864069</v>
      </c>
    </row>
    <row r="23" spans="1:15" ht="56.25" outlineLevel="7">
      <c r="A23" s="146" t="s">
        <v>241</v>
      </c>
      <c r="B23" s="147" t="s">
        <v>71</v>
      </c>
      <c r="C23" s="147" t="s">
        <v>91</v>
      </c>
      <c r="D23" s="147" t="s">
        <v>200</v>
      </c>
      <c r="E23" s="147" t="s">
        <v>122</v>
      </c>
      <c r="F23" s="147"/>
      <c r="G23" s="147"/>
      <c r="H23" s="147"/>
      <c r="I23" s="147"/>
      <c r="J23" s="148"/>
      <c r="K23" s="149">
        <v>963955</v>
      </c>
      <c r="L23" s="149">
        <v>277048.11</v>
      </c>
      <c r="M23" s="150">
        <v>963955</v>
      </c>
      <c r="N23" s="150">
        <v>864949</v>
      </c>
      <c r="O23" s="150">
        <v>864949</v>
      </c>
    </row>
    <row r="24" spans="1:15" outlineLevel="7">
      <c r="A24" s="151" t="s">
        <v>108</v>
      </c>
      <c r="B24" s="152" t="s">
        <v>71</v>
      </c>
      <c r="C24" s="152" t="s">
        <v>91</v>
      </c>
      <c r="D24" s="152" t="s">
        <v>200</v>
      </c>
      <c r="E24" s="152" t="s">
        <v>122</v>
      </c>
      <c r="F24" s="152" t="s">
        <v>199</v>
      </c>
      <c r="G24" s="152" t="s">
        <v>110</v>
      </c>
      <c r="H24" s="152" t="s">
        <v>238</v>
      </c>
      <c r="I24" s="152" t="s">
        <v>238</v>
      </c>
      <c r="J24" s="151" t="s">
        <v>239</v>
      </c>
      <c r="K24" s="153">
        <v>963955</v>
      </c>
      <c r="L24" s="153">
        <v>277048.11</v>
      </c>
      <c r="M24" s="154">
        <v>963955</v>
      </c>
      <c r="N24" s="154">
        <v>864949</v>
      </c>
      <c r="O24" s="154">
        <v>864949</v>
      </c>
    </row>
    <row r="25" spans="1:15" ht="22.5" outlineLevel="7">
      <c r="A25" s="146" t="s">
        <v>237</v>
      </c>
      <c r="B25" s="147" t="s">
        <v>71</v>
      </c>
      <c r="C25" s="147" t="s">
        <v>91</v>
      </c>
      <c r="D25" s="147" t="s">
        <v>200</v>
      </c>
      <c r="E25" s="147" t="s">
        <v>109</v>
      </c>
      <c r="F25" s="147"/>
      <c r="G25" s="147"/>
      <c r="H25" s="147"/>
      <c r="I25" s="147"/>
      <c r="J25" s="148"/>
      <c r="K25" s="149">
        <v>4043211</v>
      </c>
      <c r="L25" s="149">
        <v>475055.06</v>
      </c>
      <c r="M25" s="150">
        <v>4043211</v>
      </c>
      <c r="N25" s="150">
        <v>652644</v>
      </c>
      <c r="O25" s="150">
        <v>652644</v>
      </c>
    </row>
    <row r="26" spans="1:15" outlineLevel="7">
      <c r="A26" s="151" t="s">
        <v>108</v>
      </c>
      <c r="B26" s="152" t="s">
        <v>71</v>
      </c>
      <c r="C26" s="152" t="s">
        <v>91</v>
      </c>
      <c r="D26" s="152" t="s">
        <v>200</v>
      </c>
      <c r="E26" s="152" t="s">
        <v>109</v>
      </c>
      <c r="F26" s="152" t="s">
        <v>199</v>
      </c>
      <c r="G26" s="152" t="s">
        <v>110</v>
      </c>
      <c r="H26" s="152" t="s">
        <v>238</v>
      </c>
      <c r="I26" s="152" t="s">
        <v>238</v>
      </c>
      <c r="J26" s="151" t="s">
        <v>239</v>
      </c>
      <c r="K26" s="153">
        <v>4043211</v>
      </c>
      <c r="L26" s="153">
        <v>475055.06</v>
      </c>
      <c r="M26" s="154">
        <v>4043211</v>
      </c>
      <c r="N26" s="154">
        <v>652644</v>
      </c>
      <c r="O26" s="154">
        <v>652644</v>
      </c>
    </row>
    <row r="27" spans="1:15" outlineLevel="7">
      <c r="A27" s="146" t="s">
        <v>242</v>
      </c>
      <c r="B27" s="147" t="s">
        <v>71</v>
      </c>
      <c r="C27" s="147" t="s">
        <v>91</v>
      </c>
      <c r="D27" s="147" t="s">
        <v>200</v>
      </c>
      <c r="E27" s="147" t="s">
        <v>202</v>
      </c>
      <c r="F27" s="147"/>
      <c r="G27" s="147"/>
      <c r="H27" s="147"/>
      <c r="I27" s="147"/>
      <c r="J27" s="148"/>
      <c r="K27" s="149">
        <v>567206</v>
      </c>
      <c r="L27" s="149">
        <v>370921.02</v>
      </c>
      <c r="M27" s="150">
        <v>567206</v>
      </c>
      <c r="N27" s="150">
        <v>531587</v>
      </c>
      <c r="O27" s="150">
        <v>531587</v>
      </c>
    </row>
    <row r="28" spans="1:15" outlineLevel="7">
      <c r="A28" s="151" t="s">
        <v>108</v>
      </c>
      <c r="B28" s="152" t="s">
        <v>71</v>
      </c>
      <c r="C28" s="152" t="s">
        <v>91</v>
      </c>
      <c r="D28" s="152" t="s">
        <v>200</v>
      </c>
      <c r="E28" s="152" t="s">
        <v>202</v>
      </c>
      <c r="F28" s="152" t="s">
        <v>199</v>
      </c>
      <c r="G28" s="152" t="s">
        <v>110</v>
      </c>
      <c r="H28" s="152" t="s">
        <v>238</v>
      </c>
      <c r="I28" s="152" t="s">
        <v>238</v>
      </c>
      <c r="J28" s="151" t="s">
        <v>239</v>
      </c>
      <c r="K28" s="153">
        <v>567206</v>
      </c>
      <c r="L28" s="153">
        <v>370921.02</v>
      </c>
      <c r="M28" s="154">
        <v>567206</v>
      </c>
      <c r="N28" s="154">
        <v>531587</v>
      </c>
      <c r="O28" s="154">
        <v>531587</v>
      </c>
    </row>
    <row r="29" spans="1:15" ht="45" outlineLevel="3">
      <c r="A29" s="160" t="s">
        <v>107</v>
      </c>
      <c r="B29" s="161" t="s">
        <v>71</v>
      </c>
      <c r="C29" s="161" t="s">
        <v>91</v>
      </c>
      <c r="D29" s="161" t="s">
        <v>88</v>
      </c>
      <c r="E29" s="161"/>
      <c r="F29" s="161"/>
      <c r="G29" s="161"/>
      <c r="H29" s="161"/>
      <c r="I29" s="161"/>
      <c r="J29" s="162"/>
      <c r="K29" s="163">
        <v>1357581</v>
      </c>
      <c r="L29" s="163">
        <v>329000</v>
      </c>
      <c r="M29" s="163">
        <v>1357581</v>
      </c>
      <c r="N29" s="163">
        <v>857581</v>
      </c>
      <c r="O29" s="163">
        <v>857581</v>
      </c>
    </row>
    <row r="30" spans="1:15" ht="22.5" outlineLevel="4">
      <c r="A30" s="164" t="s">
        <v>89</v>
      </c>
      <c r="B30" s="165" t="s">
        <v>71</v>
      </c>
      <c r="C30" s="165" t="s">
        <v>91</v>
      </c>
      <c r="D30" s="165" t="s">
        <v>90</v>
      </c>
      <c r="E30" s="165"/>
      <c r="F30" s="165"/>
      <c r="G30" s="165"/>
      <c r="H30" s="165"/>
      <c r="I30" s="165"/>
      <c r="J30" s="166"/>
      <c r="K30" s="167">
        <v>75000</v>
      </c>
      <c r="L30" s="167">
        <v>44000</v>
      </c>
      <c r="M30" s="167">
        <v>75000</v>
      </c>
      <c r="N30" s="167">
        <v>75000</v>
      </c>
      <c r="O30" s="167">
        <v>75000</v>
      </c>
    </row>
    <row r="31" spans="1:15" ht="22.5" outlineLevel="7">
      <c r="A31" s="146" t="s">
        <v>237</v>
      </c>
      <c r="B31" s="147" t="s">
        <v>71</v>
      </c>
      <c r="C31" s="147" t="s">
        <v>91</v>
      </c>
      <c r="D31" s="147" t="s">
        <v>90</v>
      </c>
      <c r="E31" s="147" t="s">
        <v>109</v>
      </c>
      <c r="F31" s="147"/>
      <c r="G31" s="147"/>
      <c r="H31" s="147"/>
      <c r="I31" s="147"/>
      <c r="J31" s="148"/>
      <c r="K31" s="149">
        <v>75000</v>
      </c>
      <c r="L31" s="149">
        <v>44000</v>
      </c>
      <c r="M31" s="150">
        <v>75000</v>
      </c>
      <c r="N31" s="150">
        <v>75000</v>
      </c>
      <c r="O31" s="150">
        <v>75000</v>
      </c>
    </row>
    <row r="32" spans="1:15" outlineLevel="7">
      <c r="A32" s="151" t="s">
        <v>108</v>
      </c>
      <c r="B32" s="152" t="s">
        <v>71</v>
      </c>
      <c r="C32" s="152" t="s">
        <v>91</v>
      </c>
      <c r="D32" s="152" t="s">
        <v>90</v>
      </c>
      <c r="E32" s="152" t="s">
        <v>109</v>
      </c>
      <c r="F32" s="152" t="s">
        <v>199</v>
      </c>
      <c r="G32" s="152" t="s">
        <v>110</v>
      </c>
      <c r="H32" s="152" t="s">
        <v>238</v>
      </c>
      <c r="I32" s="152" t="s">
        <v>238</v>
      </c>
      <c r="J32" s="151" t="s">
        <v>243</v>
      </c>
      <c r="K32" s="153">
        <v>75000</v>
      </c>
      <c r="L32" s="153">
        <v>44000</v>
      </c>
      <c r="M32" s="154">
        <v>75000</v>
      </c>
      <c r="N32" s="154">
        <v>75000</v>
      </c>
      <c r="O32" s="154">
        <v>75000</v>
      </c>
    </row>
    <row r="33" spans="1:15" ht="33.75" outlineLevel="4">
      <c r="A33" s="164" t="s">
        <v>111</v>
      </c>
      <c r="B33" s="165" t="s">
        <v>71</v>
      </c>
      <c r="C33" s="165" t="s">
        <v>91</v>
      </c>
      <c r="D33" s="165" t="s">
        <v>96</v>
      </c>
      <c r="E33" s="165"/>
      <c r="F33" s="165"/>
      <c r="G33" s="165"/>
      <c r="H33" s="165"/>
      <c r="I33" s="165"/>
      <c r="J33" s="166"/>
      <c r="K33" s="167">
        <v>500000</v>
      </c>
      <c r="L33" s="167">
        <v>285000</v>
      </c>
      <c r="M33" s="167">
        <v>500000</v>
      </c>
      <c r="N33" s="167">
        <v>0</v>
      </c>
      <c r="O33" s="167">
        <v>0</v>
      </c>
    </row>
    <row r="34" spans="1:15" outlineLevel="7">
      <c r="A34" s="146" t="s">
        <v>244</v>
      </c>
      <c r="B34" s="147" t="s">
        <v>71</v>
      </c>
      <c r="C34" s="147" t="s">
        <v>91</v>
      </c>
      <c r="D34" s="147" t="s">
        <v>96</v>
      </c>
      <c r="E34" s="147" t="s">
        <v>112</v>
      </c>
      <c r="F34" s="147"/>
      <c r="G34" s="147"/>
      <c r="H34" s="147"/>
      <c r="I34" s="147"/>
      <c r="J34" s="148"/>
      <c r="K34" s="149">
        <v>500000</v>
      </c>
      <c r="L34" s="149">
        <v>285000</v>
      </c>
      <c r="M34" s="150">
        <v>500000</v>
      </c>
      <c r="N34" s="150">
        <v>0</v>
      </c>
      <c r="O34" s="150">
        <v>0</v>
      </c>
    </row>
    <row r="35" spans="1:15" outlineLevel="7">
      <c r="A35" s="151" t="s">
        <v>108</v>
      </c>
      <c r="B35" s="152" t="s">
        <v>71</v>
      </c>
      <c r="C35" s="152" t="s">
        <v>91</v>
      </c>
      <c r="D35" s="152" t="s">
        <v>96</v>
      </c>
      <c r="E35" s="152" t="s">
        <v>112</v>
      </c>
      <c r="F35" s="152" t="s">
        <v>199</v>
      </c>
      <c r="G35" s="152" t="s">
        <v>110</v>
      </c>
      <c r="H35" s="152" t="s">
        <v>238</v>
      </c>
      <c r="I35" s="152" t="s">
        <v>238</v>
      </c>
      <c r="J35" s="151" t="s">
        <v>243</v>
      </c>
      <c r="K35" s="153">
        <v>500000</v>
      </c>
      <c r="L35" s="153">
        <v>285000</v>
      </c>
      <c r="M35" s="154">
        <v>500000</v>
      </c>
      <c r="N35" s="154">
        <v>0</v>
      </c>
      <c r="O35" s="154">
        <v>0</v>
      </c>
    </row>
    <row r="36" spans="1:15" ht="33.75" outlineLevel="4">
      <c r="A36" s="164" t="s">
        <v>92</v>
      </c>
      <c r="B36" s="165" t="s">
        <v>71</v>
      </c>
      <c r="C36" s="165" t="s">
        <v>91</v>
      </c>
      <c r="D36" s="165" t="s">
        <v>93</v>
      </c>
      <c r="E36" s="165"/>
      <c r="F36" s="165"/>
      <c r="G36" s="165"/>
      <c r="H36" s="165"/>
      <c r="I36" s="165"/>
      <c r="J36" s="166"/>
      <c r="K36" s="167">
        <v>782581</v>
      </c>
      <c r="L36" s="167">
        <v>0</v>
      </c>
      <c r="M36" s="167">
        <v>782581</v>
      </c>
      <c r="N36" s="167">
        <v>782581</v>
      </c>
      <c r="O36" s="167">
        <v>782581</v>
      </c>
    </row>
    <row r="37" spans="1:15" ht="22.5" outlineLevel="7">
      <c r="A37" s="146" t="s">
        <v>237</v>
      </c>
      <c r="B37" s="147" t="s">
        <v>71</v>
      </c>
      <c r="C37" s="147" t="s">
        <v>91</v>
      </c>
      <c r="D37" s="147" t="s">
        <v>93</v>
      </c>
      <c r="E37" s="147" t="s">
        <v>109</v>
      </c>
      <c r="F37" s="147"/>
      <c r="G37" s="147"/>
      <c r="H37" s="147"/>
      <c r="I37" s="147"/>
      <c r="J37" s="148"/>
      <c r="K37" s="149">
        <v>782581</v>
      </c>
      <c r="L37" s="149">
        <v>0</v>
      </c>
      <c r="M37" s="150">
        <v>782581</v>
      </c>
      <c r="N37" s="150">
        <v>782581</v>
      </c>
      <c r="O37" s="150">
        <v>782581</v>
      </c>
    </row>
    <row r="38" spans="1:15" ht="22.5" outlineLevel="7">
      <c r="A38" s="151" t="s">
        <v>245</v>
      </c>
      <c r="B38" s="152" t="s">
        <v>71</v>
      </c>
      <c r="C38" s="152" t="s">
        <v>91</v>
      </c>
      <c r="D38" s="152" t="s">
        <v>93</v>
      </c>
      <c r="E38" s="152" t="s">
        <v>109</v>
      </c>
      <c r="F38" s="152" t="s">
        <v>246</v>
      </c>
      <c r="G38" s="152" t="s">
        <v>114</v>
      </c>
      <c r="H38" s="152" t="s">
        <v>238</v>
      </c>
      <c r="I38" s="152" t="s">
        <v>247</v>
      </c>
      <c r="J38" s="151" t="s">
        <v>248</v>
      </c>
      <c r="K38" s="153">
        <v>29360.1</v>
      </c>
      <c r="L38" s="153">
        <v>0</v>
      </c>
      <c r="M38" s="154">
        <v>29360.1</v>
      </c>
      <c r="N38" s="154">
        <v>0</v>
      </c>
      <c r="O38" s="154">
        <v>0</v>
      </c>
    </row>
    <row r="39" spans="1:15" ht="33.75" outlineLevel="7">
      <c r="A39" s="151" t="s">
        <v>113</v>
      </c>
      <c r="B39" s="152" t="s">
        <v>71</v>
      </c>
      <c r="C39" s="152" t="s">
        <v>91</v>
      </c>
      <c r="D39" s="152" t="s">
        <v>93</v>
      </c>
      <c r="E39" s="152" t="s">
        <v>109</v>
      </c>
      <c r="F39" s="152" t="s">
        <v>246</v>
      </c>
      <c r="G39" s="152" t="s">
        <v>114</v>
      </c>
      <c r="H39" s="152" t="s">
        <v>238</v>
      </c>
      <c r="I39" s="152" t="s">
        <v>238</v>
      </c>
      <c r="J39" s="151" t="s">
        <v>248</v>
      </c>
      <c r="K39" s="153">
        <v>698439.9</v>
      </c>
      <c r="L39" s="153">
        <v>0</v>
      </c>
      <c r="M39" s="154">
        <v>698439.9</v>
      </c>
      <c r="N39" s="154">
        <v>727800</v>
      </c>
      <c r="O39" s="154">
        <v>727800</v>
      </c>
    </row>
    <row r="40" spans="1:15" outlineLevel="7">
      <c r="A40" s="151" t="s">
        <v>245</v>
      </c>
      <c r="B40" s="152" t="s">
        <v>71</v>
      </c>
      <c r="C40" s="152" t="s">
        <v>91</v>
      </c>
      <c r="D40" s="152" t="s">
        <v>93</v>
      </c>
      <c r="E40" s="152" t="s">
        <v>109</v>
      </c>
      <c r="F40" s="152" t="s">
        <v>199</v>
      </c>
      <c r="G40" s="152" t="s">
        <v>110</v>
      </c>
      <c r="H40" s="152" t="s">
        <v>238</v>
      </c>
      <c r="I40" s="152" t="s">
        <v>247</v>
      </c>
      <c r="J40" s="151" t="s">
        <v>243</v>
      </c>
      <c r="K40" s="153">
        <v>2209.9</v>
      </c>
      <c r="L40" s="153">
        <v>0</v>
      </c>
      <c r="M40" s="154">
        <v>2209.9</v>
      </c>
      <c r="N40" s="154">
        <v>0</v>
      </c>
      <c r="O40" s="154">
        <v>0</v>
      </c>
    </row>
    <row r="41" spans="1:15" ht="22.5" outlineLevel="7">
      <c r="A41" s="151" t="s">
        <v>108</v>
      </c>
      <c r="B41" s="152" t="s">
        <v>71</v>
      </c>
      <c r="C41" s="152" t="s">
        <v>91</v>
      </c>
      <c r="D41" s="152" t="s">
        <v>93</v>
      </c>
      <c r="E41" s="152" t="s">
        <v>109</v>
      </c>
      <c r="F41" s="152" t="s">
        <v>199</v>
      </c>
      <c r="G41" s="152" t="s">
        <v>110</v>
      </c>
      <c r="H41" s="152" t="s">
        <v>238</v>
      </c>
      <c r="I41" s="152" t="s">
        <v>238</v>
      </c>
      <c r="J41" s="151" t="s">
        <v>248</v>
      </c>
      <c r="K41" s="153">
        <v>52571.1</v>
      </c>
      <c r="L41" s="153">
        <v>0</v>
      </c>
      <c r="M41" s="154">
        <v>52571.1</v>
      </c>
      <c r="N41" s="154">
        <v>54781</v>
      </c>
      <c r="O41" s="154">
        <v>54781</v>
      </c>
    </row>
    <row r="42" spans="1:15" outlineLevel="1">
      <c r="A42" s="146" t="s">
        <v>210</v>
      </c>
      <c r="B42" s="147" t="s">
        <v>71</v>
      </c>
      <c r="C42" s="147" t="s">
        <v>77</v>
      </c>
      <c r="D42" s="147"/>
      <c r="E42" s="147"/>
      <c r="F42" s="147"/>
      <c r="G42" s="147"/>
      <c r="H42" s="147"/>
      <c r="I42" s="147"/>
      <c r="J42" s="148"/>
      <c r="K42" s="149">
        <v>9734595</v>
      </c>
      <c r="L42" s="149">
        <v>4190428.34</v>
      </c>
      <c r="M42" s="150">
        <v>9734595</v>
      </c>
      <c r="N42" s="150">
        <v>8978148</v>
      </c>
      <c r="O42" s="150">
        <v>8978148</v>
      </c>
    </row>
    <row r="43" spans="1:15" ht="56.25" outlineLevel="2">
      <c r="A43" s="146" t="s">
        <v>106</v>
      </c>
      <c r="B43" s="147" t="s">
        <v>71</v>
      </c>
      <c r="C43" s="147" t="s">
        <v>77</v>
      </c>
      <c r="D43" s="147" t="s">
        <v>67</v>
      </c>
      <c r="E43" s="147"/>
      <c r="F43" s="147"/>
      <c r="G43" s="147"/>
      <c r="H43" s="147"/>
      <c r="I43" s="147"/>
      <c r="J43" s="148"/>
      <c r="K43" s="149">
        <v>9734595</v>
      </c>
      <c r="L43" s="149">
        <v>4190428.34</v>
      </c>
      <c r="M43" s="150">
        <v>9734595</v>
      </c>
      <c r="N43" s="150">
        <v>8978148</v>
      </c>
      <c r="O43" s="150">
        <v>8978148</v>
      </c>
    </row>
    <row r="44" spans="1:15" ht="56.25" outlineLevel="3">
      <c r="A44" s="160" t="s">
        <v>118</v>
      </c>
      <c r="B44" s="161" t="s">
        <v>71</v>
      </c>
      <c r="C44" s="161" t="s">
        <v>77</v>
      </c>
      <c r="D44" s="161" t="s">
        <v>76</v>
      </c>
      <c r="E44" s="161"/>
      <c r="F44" s="161"/>
      <c r="G44" s="161"/>
      <c r="H44" s="161"/>
      <c r="I44" s="161"/>
      <c r="J44" s="162"/>
      <c r="K44" s="163">
        <v>9734595</v>
      </c>
      <c r="L44" s="163">
        <v>4190428.34</v>
      </c>
      <c r="M44" s="163">
        <v>9734595</v>
      </c>
      <c r="N44" s="163">
        <v>8978148</v>
      </c>
      <c r="O44" s="163">
        <v>8978148</v>
      </c>
    </row>
    <row r="45" spans="1:15" ht="45" outlineLevel="4">
      <c r="A45" s="164" t="s">
        <v>209</v>
      </c>
      <c r="B45" s="165" t="s">
        <v>71</v>
      </c>
      <c r="C45" s="165" t="s">
        <v>77</v>
      </c>
      <c r="D45" s="165" t="s">
        <v>208</v>
      </c>
      <c r="E45" s="165"/>
      <c r="F45" s="165"/>
      <c r="G45" s="165"/>
      <c r="H45" s="165"/>
      <c r="I45" s="165"/>
      <c r="J45" s="166"/>
      <c r="K45" s="167">
        <v>9734595</v>
      </c>
      <c r="L45" s="167">
        <v>4190428.34</v>
      </c>
      <c r="M45" s="167">
        <v>9734595</v>
      </c>
      <c r="N45" s="167">
        <v>8978148</v>
      </c>
      <c r="O45" s="167">
        <v>8978148</v>
      </c>
    </row>
    <row r="46" spans="1:15" ht="22.5" outlineLevel="7">
      <c r="A46" s="146" t="s">
        <v>237</v>
      </c>
      <c r="B46" s="147" t="s">
        <v>71</v>
      </c>
      <c r="C46" s="147" t="s">
        <v>77</v>
      </c>
      <c r="D46" s="147" t="s">
        <v>208</v>
      </c>
      <c r="E46" s="147" t="s">
        <v>109</v>
      </c>
      <c r="F46" s="147"/>
      <c r="G46" s="147"/>
      <c r="H46" s="147"/>
      <c r="I46" s="147"/>
      <c r="J46" s="148"/>
      <c r="K46" s="149">
        <v>5561873</v>
      </c>
      <c r="L46" s="149">
        <v>1469884.68</v>
      </c>
      <c r="M46" s="150">
        <v>5561873</v>
      </c>
      <c r="N46" s="150">
        <v>4807989</v>
      </c>
      <c r="O46" s="150">
        <v>4807989</v>
      </c>
    </row>
    <row r="47" spans="1:15" outlineLevel="7">
      <c r="A47" s="151" t="s">
        <v>108</v>
      </c>
      <c r="B47" s="152" t="s">
        <v>71</v>
      </c>
      <c r="C47" s="152" t="s">
        <v>77</v>
      </c>
      <c r="D47" s="152" t="s">
        <v>208</v>
      </c>
      <c r="E47" s="152" t="s">
        <v>109</v>
      </c>
      <c r="F47" s="152" t="s">
        <v>199</v>
      </c>
      <c r="G47" s="152" t="s">
        <v>110</v>
      </c>
      <c r="H47" s="152" t="s">
        <v>238</v>
      </c>
      <c r="I47" s="152" t="s">
        <v>238</v>
      </c>
      <c r="J47" s="151" t="s">
        <v>249</v>
      </c>
      <c r="K47" s="153">
        <v>5561873</v>
      </c>
      <c r="L47" s="153">
        <v>1469884.68</v>
      </c>
      <c r="M47" s="154">
        <v>5561873</v>
      </c>
      <c r="N47" s="154">
        <v>4807989</v>
      </c>
      <c r="O47" s="154">
        <v>4807989</v>
      </c>
    </row>
    <row r="48" spans="1:15" outlineLevel="7">
      <c r="A48" s="146" t="s">
        <v>242</v>
      </c>
      <c r="B48" s="147" t="s">
        <v>71</v>
      </c>
      <c r="C48" s="147" t="s">
        <v>77</v>
      </c>
      <c r="D48" s="147" t="s">
        <v>208</v>
      </c>
      <c r="E48" s="147" t="s">
        <v>202</v>
      </c>
      <c r="F48" s="147"/>
      <c r="G48" s="147"/>
      <c r="H48" s="147"/>
      <c r="I48" s="147"/>
      <c r="J48" s="148"/>
      <c r="K48" s="149">
        <v>4170322</v>
      </c>
      <c r="L48" s="149">
        <v>2720543.66</v>
      </c>
      <c r="M48" s="150">
        <v>4170322</v>
      </c>
      <c r="N48" s="150">
        <v>4170159</v>
      </c>
      <c r="O48" s="150">
        <v>4170159</v>
      </c>
    </row>
    <row r="49" spans="1:15" outlineLevel="7">
      <c r="A49" s="151" t="s">
        <v>108</v>
      </c>
      <c r="B49" s="152" t="s">
        <v>71</v>
      </c>
      <c r="C49" s="152" t="s">
        <v>77</v>
      </c>
      <c r="D49" s="152" t="s">
        <v>208</v>
      </c>
      <c r="E49" s="152" t="s">
        <v>202</v>
      </c>
      <c r="F49" s="152" t="s">
        <v>199</v>
      </c>
      <c r="G49" s="152" t="s">
        <v>110</v>
      </c>
      <c r="H49" s="152" t="s">
        <v>238</v>
      </c>
      <c r="I49" s="152" t="s">
        <v>238</v>
      </c>
      <c r="J49" s="151" t="s">
        <v>249</v>
      </c>
      <c r="K49" s="153">
        <v>4170322</v>
      </c>
      <c r="L49" s="153">
        <v>2720543.66</v>
      </c>
      <c r="M49" s="154">
        <v>4170322</v>
      </c>
      <c r="N49" s="154">
        <v>4170159</v>
      </c>
      <c r="O49" s="154">
        <v>4170159</v>
      </c>
    </row>
    <row r="50" spans="1:15" outlineLevel="7">
      <c r="A50" s="146" t="s">
        <v>250</v>
      </c>
      <c r="B50" s="147" t="s">
        <v>71</v>
      </c>
      <c r="C50" s="147" t="s">
        <v>77</v>
      </c>
      <c r="D50" s="147" t="s">
        <v>208</v>
      </c>
      <c r="E50" s="147" t="s">
        <v>119</v>
      </c>
      <c r="F50" s="147"/>
      <c r="G50" s="147"/>
      <c r="H50" s="147"/>
      <c r="I50" s="147"/>
      <c r="J50" s="148"/>
      <c r="K50" s="149">
        <v>2400</v>
      </c>
      <c r="L50" s="149">
        <v>0</v>
      </c>
      <c r="M50" s="150">
        <v>2400</v>
      </c>
      <c r="N50" s="150">
        <v>0</v>
      </c>
      <c r="O50" s="150">
        <v>0</v>
      </c>
    </row>
    <row r="51" spans="1:15" outlineLevel="7">
      <c r="A51" s="151" t="s">
        <v>108</v>
      </c>
      <c r="B51" s="152" t="s">
        <v>71</v>
      </c>
      <c r="C51" s="152" t="s">
        <v>77</v>
      </c>
      <c r="D51" s="152" t="s">
        <v>208</v>
      </c>
      <c r="E51" s="152" t="s">
        <v>119</v>
      </c>
      <c r="F51" s="152" t="s">
        <v>199</v>
      </c>
      <c r="G51" s="152" t="s">
        <v>110</v>
      </c>
      <c r="H51" s="152" t="s">
        <v>238</v>
      </c>
      <c r="I51" s="152" t="s">
        <v>238</v>
      </c>
      <c r="J51" s="151" t="s">
        <v>249</v>
      </c>
      <c r="K51" s="153">
        <v>2400</v>
      </c>
      <c r="L51" s="153">
        <v>0</v>
      </c>
      <c r="M51" s="154">
        <v>2400</v>
      </c>
      <c r="N51" s="154">
        <v>0</v>
      </c>
      <c r="O51" s="154">
        <v>0</v>
      </c>
    </row>
    <row r="52" spans="1:15" ht="22.5" outlineLevel="4">
      <c r="A52" s="164" t="s">
        <v>123</v>
      </c>
      <c r="B52" s="165" t="s">
        <v>71</v>
      </c>
      <c r="C52" s="165" t="s">
        <v>77</v>
      </c>
      <c r="D52" s="165" t="s">
        <v>86</v>
      </c>
      <c r="E52" s="165"/>
      <c r="F52" s="165"/>
      <c r="G52" s="165"/>
      <c r="H52" s="165"/>
      <c r="I52" s="165"/>
      <c r="J52" s="166"/>
      <c r="K52" s="167">
        <v>0</v>
      </c>
      <c r="L52" s="167">
        <v>0</v>
      </c>
      <c r="M52" s="167">
        <v>0</v>
      </c>
      <c r="N52" s="167">
        <v>0</v>
      </c>
      <c r="O52" s="167">
        <v>0</v>
      </c>
    </row>
    <row r="53" spans="1:15" ht="22.5" outlineLevel="7">
      <c r="A53" s="146" t="s">
        <v>237</v>
      </c>
      <c r="B53" s="147" t="s">
        <v>71</v>
      </c>
      <c r="C53" s="147" t="s">
        <v>77</v>
      </c>
      <c r="D53" s="147" t="s">
        <v>86</v>
      </c>
      <c r="E53" s="147" t="s">
        <v>109</v>
      </c>
      <c r="F53" s="147"/>
      <c r="G53" s="147"/>
      <c r="H53" s="147"/>
      <c r="I53" s="147"/>
      <c r="J53" s="148"/>
      <c r="K53" s="149">
        <v>0</v>
      </c>
      <c r="L53" s="149">
        <v>0</v>
      </c>
      <c r="M53" s="150">
        <v>0</v>
      </c>
      <c r="N53" s="150">
        <v>0</v>
      </c>
      <c r="O53" s="150">
        <v>0</v>
      </c>
    </row>
    <row r="54" spans="1:15" outlineLevel="7">
      <c r="A54" s="151" t="s">
        <v>108</v>
      </c>
      <c r="B54" s="152" t="s">
        <v>71</v>
      </c>
      <c r="C54" s="152" t="s">
        <v>77</v>
      </c>
      <c r="D54" s="152" t="s">
        <v>86</v>
      </c>
      <c r="E54" s="152" t="s">
        <v>109</v>
      </c>
      <c r="F54" s="152" t="s">
        <v>199</v>
      </c>
      <c r="G54" s="152" t="s">
        <v>110</v>
      </c>
      <c r="H54" s="152" t="s">
        <v>238</v>
      </c>
      <c r="I54" s="152" t="s">
        <v>238</v>
      </c>
      <c r="J54" s="151" t="s">
        <v>249</v>
      </c>
      <c r="K54" s="153">
        <v>0</v>
      </c>
      <c r="L54" s="153">
        <v>0</v>
      </c>
      <c r="M54" s="154">
        <v>0</v>
      </c>
      <c r="N54" s="154">
        <v>0</v>
      </c>
      <c r="O54" s="154">
        <v>0</v>
      </c>
    </row>
    <row r="55" spans="1:15" ht="33.75" outlineLevel="7">
      <c r="A55" s="151" t="s">
        <v>113</v>
      </c>
      <c r="B55" s="152" t="s">
        <v>71</v>
      </c>
      <c r="C55" s="152" t="s">
        <v>77</v>
      </c>
      <c r="D55" s="152" t="s">
        <v>86</v>
      </c>
      <c r="E55" s="152" t="s">
        <v>109</v>
      </c>
      <c r="F55" s="152" t="s">
        <v>214</v>
      </c>
      <c r="G55" s="152" t="s">
        <v>114</v>
      </c>
      <c r="H55" s="152" t="s">
        <v>238</v>
      </c>
      <c r="I55" s="152" t="s">
        <v>238</v>
      </c>
      <c r="J55" s="151" t="s">
        <v>249</v>
      </c>
      <c r="K55" s="153">
        <v>0</v>
      </c>
      <c r="L55" s="153">
        <v>0</v>
      </c>
      <c r="M55" s="154">
        <v>0</v>
      </c>
      <c r="N55" s="154">
        <v>0</v>
      </c>
      <c r="O55" s="154">
        <v>0</v>
      </c>
    </row>
    <row r="56" spans="1:15" ht="45" outlineLevel="1">
      <c r="A56" s="146" t="s">
        <v>211</v>
      </c>
      <c r="B56" s="147" t="s">
        <v>71</v>
      </c>
      <c r="C56" s="147" t="s">
        <v>212</v>
      </c>
      <c r="D56" s="147"/>
      <c r="E56" s="147"/>
      <c r="F56" s="147"/>
      <c r="G56" s="147"/>
      <c r="H56" s="147"/>
      <c r="I56" s="147"/>
      <c r="J56" s="148"/>
      <c r="K56" s="149">
        <v>18253981</v>
      </c>
      <c r="L56" s="149">
        <v>7045370.1500000004</v>
      </c>
      <c r="M56" s="150">
        <v>18253981</v>
      </c>
      <c r="N56" s="150">
        <v>16437027</v>
      </c>
      <c r="O56" s="150">
        <v>16437027</v>
      </c>
    </row>
    <row r="57" spans="1:15" ht="56.25" outlineLevel="2">
      <c r="A57" s="146" t="s">
        <v>106</v>
      </c>
      <c r="B57" s="147" t="s">
        <v>71</v>
      </c>
      <c r="C57" s="147" t="s">
        <v>212</v>
      </c>
      <c r="D57" s="147" t="s">
        <v>67</v>
      </c>
      <c r="E57" s="147"/>
      <c r="F57" s="147"/>
      <c r="G57" s="147"/>
      <c r="H57" s="147"/>
      <c r="I57" s="147"/>
      <c r="J57" s="148"/>
      <c r="K57" s="149">
        <v>18253981</v>
      </c>
      <c r="L57" s="149">
        <v>7045370.1500000004</v>
      </c>
      <c r="M57" s="150">
        <v>18253981</v>
      </c>
      <c r="N57" s="150">
        <v>16437027</v>
      </c>
      <c r="O57" s="150">
        <v>16437027</v>
      </c>
    </row>
    <row r="58" spans="1:15" ht="56.25" outlineLevel="3">
      <c r="A58" s="146" t="s">
        <v>118</v>
      </c>
      <c r="B58" s="147" t="s">
        <v>71</v>
      </c>
      <c r="C58" s="147" t="s">
        <v>212</v>
      </c>
      <c r="D58" s="147" t="s">
        <v>76</v>
      </c>
      <c r="E58" s="147"/>
      <c r="F58" s="147"/>
      <c r="G58" s="147"/>
      <c r="H58" s="147"/>
      <c r="I58" s="147"/>
      <c r="J58" s="148"/>
      <c r="K58" s="149">
        <v>18253981</v>
      </c>
      <c r="L58" s="149">
        <v>7045370.1500000004</v>
      </c>
      <c r="M58" s="150">
        <v>18253981</v>
      </c>
      <c r="N58" s="150">
        <v>16437027</v>
      </c>
      <c r="O58" s="150">
        <v>16437027</v>
      </c>
    </row>
    <row r="59" spans="1:15" ht="56.25" outlineLevel="4">
      <c r="A59" s="164" t="s">
        <v>82</v>
      </c>
      <c r="B59" s="165" t="s">
        <v>71</v>
      </c>
      <c r="C59" s="165" t="s">
        <v>212</v>
      </c>
      <c r="D59" s="165" t="s">
        <v>83</v>
      </c>
      <c r="E59" s="165"/>
      <c r="F59" s="165"/>
      <c r="G59" s="165"/>
      <c r="H59" s="165"/>
      <c r="I59" s="165"/>
      <c r="J59" s="166"/>
      <c r="K59" s="167">
        <v>18233960</v>
      </c>
      <c r="L59" s="167">
        <v>7045370.1500000004</v>
      </c>
      <c r="M59" s="167">
        <v>18233960</v>
      </c>
      <c r="N59" s="167">
        <v>16380971</v>
      </c>
      <c r="O59" s="167">
        <v>16380971</v>
      </c>
    </row>
    <row r="60" spans="1:15" outlineLevel="7">
      <c r="A60" s="146" t="s">
        <v>240</v>
      </c>
      <c r="B60" s="147" t="s">
        <v>71</v>
      </c>
      <c r="C60" s="147" t="s">
        <v>212</v>
      </c>
      <c r="D60" s="147" t="s">
        <v>83</v>
      </c>
      <c r="E60" s="147" t="s">
        <v>120</v>
      </c>
      <c r="F60" s="147"/>
      <c r="G60" s="147"/>
      <c r="H60" s="147"/>
      <c r="I60" s="147"/>
      <c r="J60" s="148"/>
      <c r="K60" s="149">
        <v>12725253</v>
      </c>
      <c r="L60" s="149">
        <v>5143215.25</v>
      </c>
      <c r="M60" s="150">
        <v>12725253</v>
      </c>
      <c r="N60" s="150">
        <v>11421184</v>
      </c>
      <c r="O60" s="150">
        <v>11421184</v>
      </c>
    </row>
    <row r="61" spans="1:15" outlineLevel="7">
      <c r="A61" s="151" t="s">
        <v>108</v>
      </c>
      <c r="B61" s="152" t="s">
        <v>71</v>
      </c>
      <c r="C61" s="152" t="s">
        <v>212</v>
      </c>
      <c r="D61" s="152" t="s">
        <v>83</v>
      </c>
      <c r="E61" s="152" t="s">
        <v>120</v>
      </c>
      <c r="F61" s="152" t="s">
        <v>199</v>
      </c>
      <c r="G61" s="152" t="s">
        <v>110</v>
      </c>
      <c r="H61" s="152" t="s">
        <v>238</v>
      </c>
      <c r="I61" s="152" t="s">
        <v>238</v>
      </c>
      <c r="J61" s="151" t="s">
        <v>249</v>
      </c>
      <c r="K61" s="153">
        <v>12725253</v>
      </c>
      <c r="L61" s="153">
        <v>5143215.25</v>
      </c>
      <c r="M61" s="154">
        <v>12725253</v>
      </c>
      <c r="N61" s="154">
        <v>11421184</v>
      </c>
      <c r="O61" s="154">
        <v>11421184</v>
      </c>
    </row>
    <row r="62" spans="1:15" ht="33.75" outlineLevel="7">
      <c r="A62" s="146" t="s">
        <v>251</v>
      </c>
      <c r="B62" s="147" t="s">
        <v>71</v>
      </c>
      <c r="C62" s="147" t="s">
        <v>212</v>
      </c>
      <c r="D62" s="147" t="s">
        <v>83</v>
      </c>
      <c r="E62" s="147" t="s">
        <v>121</v>
      </c>
      <c r="F62" s="147"/>
      <c r="G62" s="147"/>
      <c r="H62" s="147"/>
      <c r="I62" s="147"/>
      <c r="J62" s="148"/>
      <c r="K62" s="149">
        <v>94820</v>
      </c>
      <c r="L62" s="149">
        <v>7500</v>
      </c>
      <c r="M62" s="150">
        <v>94820</v>
      </c>
      <c r="N62" s="150">
        <v>94820</v>
      </c>
      <c r="O62" s="150">
        <v>94820</v>
      </c>
    </row>
    <row r="63" spans="1:15" outlineLevel="7">
      <c r="A63" s="151" t="s">
        <v>108</v>
      </c>
      <c r="B63" s="152" t="s">
        <v>71</v>
      </c>
      <c r="C63" s="152" t="s">
        <v>212</v>
      </c>
      <c r="D63" s="152" t="s">
        <v>83</v>
      </c>
      <c r="E63" s="152" t="s">
        <v>121</v>
      </c>
      <c r="F63" s="152" t="s">
        <v>199</v>
      </c>
      <c r="G63" s="152" t="s">
        <v>110</v>
      </c>
      <c r="H63" s="152" t="s">
        <v>238</v>
      </c>
      <c r="I63" s="152" t="s">
        <v>238</v>
      </c>
      <c r="J63" s="151" t="s">
        <v>249</v>
      </c>
      <c r="K63" s="153">
        <v>94820</v>
      </c>
      <c r="L63" s="153">
        <v>7500</v>
      </c>
      <c r="M63" s="154">
        <v>94820</v>
      </c>
      <c r="N63" s="154">
        <v>94820</v>
      </c>
      <c r="O63" s="154">
        <v>94820</v>
      </c>
    </row>
    <row r="64" spans="1:15" ht="56.25" outlineLevel="7">
      <c r="A64" s="146" t="s">
        <v>241</v>
      </c>
      <c r="B64" s="147" t="s">
        <v>71</v>
      </c>
      <c r="C64" s="147" t="s">
        <v>212</v>
      </c>
      <c r="D64" s="147" t="s">
        <v>83</v>
      </c>
      <c r="E64" s="147" t="s">
        <v>122</v>
      </c>
      <c r="F64" s="147"/>
      <c r="G64" s="147"/>
      <c r="H64" s="147"/>
      <c r="I64" s="147"/>
      <c r="J64" s="148"/>
      <c r="K64" s="149">
        <v>3843026</v>
      </c>
      <c r="L64" s="149">
        <v>1342873.62</v>
      </c>
      <c r="M64" s="150">
        <v>3843026</v>
      </c>
      <c r="N64" s="150">
        <v>3449198</v>
      </c>
      <c r="O64" s="150">
        <v>3449198</v>
      </c>
    </row>
    <row r="65" spans="1:15" outlineLevel="7">
      <c r="A65" s="151" t="s">
        <v>108</v>
      </c>
      <c r="B65" s="152" t="s">
        <v>71</v>
      </c>
      <c r="C65" s="152" t="s">
        <v>212</v>
      </c>
      <c r="D65" s="152" t="s">
        <v>83</v>
      </c>
      <c r="E65" s="152" t="s">
        <v>122</v>
      </c>
      <c r="F65" s="152" t="s">
        <v>199</v>
      </c>
      <c r="G65" s="152" t="s">
        <v>110</v>
      </c>
      <c r="H65" s="152" t="s">
        <v>238</v>
      </c>
      <c r="I65" s="152" t="s">
        <v>238</v>
      </c>
      <c r="J65" s="151" t="s">
        <v>249</v>
      </c>
      <c r="K65" s="153">
        <v>3843026</v>
      </c>
      <c r="L65" s="153">
        <v>1342873.62</v>
      </c>
      <c r="M65" s="154">
        <v>3843026</v>
      </c>
      <c r="N65" s="154">
        <v>3449198</v>
      </c>
      <c r="O65" s="154">
        <v>3449198</v>
      </c>
    </row>
    <row r="66" spans="1:15" ht="22.5" outlineLevel="7">
      <c r="A66" s="146" t="s">
        <v>237</v>
      </c>
      <c r="B66" s="147" t="s">
        <v>71</v>
      </c>
      <c r="C66" s="147" t="s">
        <v>212</v>
      </c>
      <c r="D66" s="147" t="s">
        <v>83</v>
      </c>
      <c r="E66" s="147" t="s">
        <v>109</v>
      </c>
      <c r="F66" s="147"/>
      <c r="G66" s="147"/>
      <c r="H66" s="147"/>
      <c r="I66" s="147"/>
      <c r="J66" s="148"/>
      <c r="K66" s="149">
        <v>1264587</v>
      </c>
      <c r="L66" s="149">
        <v>354319.35999999999</v>
      </c>
      <c r="M66" s="150">
        <v>1264587</v>
      </c>
      <c r="N66" s="150">
        <v>1115341</v>
      </c>
      <c r="O66" s="150">
        <v>1115341</v>
      </c>
    </row>
    <row r="67" spans="1:15" outlineLevel="7">
      <c r="A67" s="151" t="s">
        <v>108</v>
      </c>
      <c r="B67" s="152" t="s">
        <v>71</v>
      </c>
      <c r="C67" s="152" t="s">
        <v>212</v>
      </c>
      <c r="D67" s="152" t="s">
        <v>83</v>
      </c>
      <c r="E67" s="152" t="s">
        <v>109</v>
      </c>
      <c r="F67" s="152" t="s">
        <v>199</v>
      </c>
      <c r="G67" s="152" t="s">
        <v>110</v>
      </c>
      <c r="H67" s="152" t="s">
        <v>238</v>
      </c>
      <c r="I67" s="152" t="s">
        <v>238</v>
      </c>
      <c r="J67" s="151" t="s">
        <v>249</v>
      </c>
      <c r="K67" s="153">
        <v>1264587</v>
      </c>
      <c r="L67" s="153">
        <v>354319.35999999999</v>
      </c>
      <c r="M67" s="154">
        <v>1264587</v>
      </c>
      <c r="N67" s="154">
        <v>1115341</v>
      </c>
      <c r="O67" s="154">
        <v>1115341</v>
      </c>
    </row>
    <row r="68" spans="1:15" outlineLevel="7">
      <c r="A68" s="146" t="s">
        <v>242</v>
      </c>
      <c r="B68" s="147" t="s">
        <v>71</v>
      </c>
      <c r="C68" s="147" t="s">
        <v>212</v>
      </c>
      <c r="D68" s="147" t="s">
        <v>83</v>
      </c>
      <c r="E68" s="147" t="s">
        <v>202</v>
      </c>
      <c r="F68" s="147"/>
      <c r="G68" s="147"/>
      <c r="H68" s="147"/>
      <c r="I68" s="147"/>
      <c r="J68" s="148"/>
      <c r="K68" s="149">
        <v>303274</v>
      </c>
      <c r="L68" s="149">
        <v>197461.92</v>
      </c>
      <c r="M68" s="150">
        <v>303274</v>
      </c>
      <c r="N68" s="150">
        <v>300428</v>
      </c>
      <c r="O68" s="150">
        <v>300428</v>
      </c>
    </row>
    <row r="69" spans="1:15" outlineLevel="7">
      <c r="A69" s="151" t="s">
        <v>108</v>
      </c>
      <c r="B69" s="152" t="s">
        <v>71</v>
      </c>
      <c r="C69" s="152" t="s">
        <v>212</v>
      </c>
      <c r="D69" s="152" t="s">
        <v>83</v>
      </c>
      <c r="E69" s="152" t="s">
        <v>202</v>
      </c>
      <c r="F69" s="152" t="s">
        <v>199</v>
      </c>
      <c r="G69" s="152" t="s">
        <v>110</v>
      </c>
      <c r="H69" s="152" t="s">
        <v>238</v>
      </c>
      <c r="I69" s="152" t="s">
        <v>238</v>
      </c>
      <c r="J69" s="151" t="s">
        <v>249</v>
      </c>
      <c r="K69" s="153">
        <v>303274</v>
      </c>
      <c r="L69" s="153">
        <v>197461.92</v>
      </c>
      <c r="M69" s="154">
        <v>303274</v>
      </c>
      <c r="N69" s="154">
        <v>300428</v>
      </c>
      <c r="O69" s="154">
        <v>300428</v>
      </c>
    </row>
    <row r="70" spans="1:15" outlineLevel="7">
      <c r="A70" s="146" t="s">
        <v>250</v>
      </c>
      <c r="B70" s="147" t="s">
        <v>71</v>
      </c>
      <c r="C70" s="147" t="s">
        <v>212</v>
      </c>
      <c r="D70" s="147" t="s">
        <v>83</v>
      </c>
      <c r="E70" s="147" t="s">
        <v>119</v>
      </c>
      <c r="F70" s="147"/>
      <c r="G70" s="147"/>
      <c r="H70" s="147"/>
      <c r="I70" s="147"/>
      <c r="J70" s="148"/>
      <c r="K70" s="149">
        <v>2000</v>
      </c>
      <c r="L70" s="149">
        <v>0</v>
      </c>
      <c r="M70" s="150">
        <v>2000</v>
      </c>
      <c r="N70" s="150">
        <v>0</v>
      </c>
      <c r="O70" s="150">
        <v>0</v>
      </c>
    </row>
    <row r="71" spans="1:15" outlineLevel="7">
      <c r="A71" s="151" t="s">
        <v>108</v>
      </c>
      <c r="B71" s="152" t="s">
        <v>71</v>
      </c>
      <c r="C71" s="152" t="s">
        <v>212</v>
      </c>
      <c r="D71" s="152" t="s">
        <v>83</v>
      </c>
      <c r="E71" s="152" t="s">
        <v>119</v>
      </c>
      <c r="F71" s="152" t="s">
        <v>199</v>
      </c>
      <c r="G71" s="152" t="s">
        <v>110</v>
      </c>
      <c r="H71" s="152" t="s">
        <v>238</v>
      </c>
      <c r="I71" s="152" t="s">
        <v>238</v>
      </c>
      <c r="J71" s="151" t="s">
        <v>249</v>
      </c>
      <c r="K71" s="153">
        <v>2000</v>
      </c>
      <c r="L71" s="153">
        <v>0</v>
      </c>
      <c r="M71" s="154">
        <v>2000</v>
      </c>
      <c r="N71" s="154">
        <v>0</v>
      </c>
      <c r="O71" s="154">
        <v>0</v>
      </c>
    </row>
    <row r="72" spans="1:15" outlineLevel="7">
      <c r="A72" s="146" t="s">
        <v>244</v>
      </c>
      <c r="B72" s="147" t="s">
        <v>71</v>
      </c>
      <c r="C72" s="147" t="s">
        <v>212</v>
      </c>
      <c r="D72" s="147" t="s">
        <v>83</v>
      </c>
      <c r="E72" s="147" t="s">
        <v>112</v>
      </c>
      <c r="F72" s="147"/>
      <c r="G72" s="147"/>
      <c r="H72" s="147"/>
      <c r="I72" s="147"/>
      <c r="J72" s="148"/>
      <c r="K72" s="149">
        <v>1000</v>
      </c>
      <c r="L72" s="149">
        <v>0</v>
      </c>
      <c r="M72" s="150">
        <v>1000</v>
      </c>
      <c r="N72" s="150">
        <v>0</v>
      </c>
      <c r="O72" s="150">
        <v>0</v>
      </c>
    </row>
    <row r="73" spans="1:15" outlineLevel="7">
      <c r="A73" s="151" t="s">
        <v>108</v>
      </c>
      <c r="B73" s="152" t="s">
        <v>71</v>
      </c>
      <c r="C73" s="152" t="s">
        <v>212</v>
      </c>
      <c r="D73" s="152" t="s">
        <v>83</v>
      </c>
      <c r="E73" s="152" t="s">
        <v>112</v>
      </c>
      <c r="F73" s="152" t="s">
        <v>199</v>
      </c>
      <c r="G73" s="152" t="s">
        <v>110</v>
      </c>
      <c r="H73" s="152" t="s">
        <v>238</v>
      </c>
      <c r="I73" s="152" t="s">
        <v>238</v>
      </c>
      <c r="J73" s="151" t="s">
        <v>249</v>
      </c>
      <c r="K73" s="153">
        <v>1000</v>
      </c>
      <c r="L73" s="153">
        <v>0</v>
      </c>
      <c r="M73" s="154">
        <v>1000</v>
      </c>
      <c r="N73" s="154">
        <v>0</v>
      </c>
      <c r="O73" s="154">
        <v>0</v>
      </c>
    </row>
    <row r="74" spans="1:15" ht="22.5" outlineLevel="4">
      <c r="A74" s="164" t="s">
        <v>123</v>
      </c>
      <c r="B74" s="165" t="s">
        <v>71</v>
      </c>
      <c r="C74" s="165" t="s">
        <v>212</v>
      </c>
      <c r="D74" s="165" t="s">
        <v>86</v>
      </c>
      <c r="E74" s="165"/>
      <c r="F74" s="165"/>
      <c r="G74" s="165"/>
      <c r="H74" s="165"/>
      <c r="I74" s="165"/>
      <c r="J74" s="166"/>
      <c r="K74" s="167">
        <v>20021</v>
      </c>
      <c r="L74" s="167">
        <v>0</v>
      </c>
      <c r="M74" s="167">
        <v>20021</v>
      </c>
      <c r="N74" s="167">
        <v>56056</v>
      </c>
      <c r="O74" s="167">
        <v>56056</v>
      </c>
    </row>
    <row r="75" spans="1:15" ht="22.5" outlineLevel="7">
      <c r="A75" s="146" t="s">
        <v>237</v>
      </c>
      <c r="B75" s="147" t="s">
        <v>71</v>
      </c>
      <c r="C75" s="147" t="s">
        <v>212</v>
      </c>
      <c r="D75" s="147" t="s">
        <v>86</v>
      </c>
      <c r="E75" s="147" t="s">
        <v>109</v>
      </c>
      <c r="F75" s="147"/>
      <c r="G75" s="147"/>
      <c r="H75" s="147"/>
      <c r="I75" s="147"/>
      <c r="J75" s="148"/>
      <c r="K75" s="149">
        <v>20021</v>
      </c>
      <c r="L75" s="149">
        <v>0</v>
      </c>
      <c r="M75" s="150">
        <v>20021</v>
      </c>
      <c r="N75" s="150">
        <v>56056</v>
      </c>
      <c r="O75" s="150">
        <v>56056</v>
      </c>
    </row>
    <row r="76" spans="1:15" outlineLevel="7">
      <c r="A76" s="151" t="s">
        <v>108</v>
      </c>
      <c r="B76" s="152" t="s">
        <v>71</v>
      </c>
      <c r="C76" s="152" t="s">
        <v>212</v>
      </c>
      <c r="D76" s="152" t="s">
        <v>86</v>
      </c>
      <c r="E76" s="152" t="s">
        <v>109</v>
      </c>
      <c r="F76" s="152" t="s">
        <v>199</v>
      </c>
      <c r="G76" s="152" t="s">
        <v>110</v>
      </c>
      <c r="H76" s="152" t="s">
        <v>238</v>
      </c>
      <c r="I76" s="152" t="s">
        <v>238</v>
      </c>
      <c r="J76" s="151" t="s">
        <v>249</v>
      </c>
      <c r="K76" s="153">
        <v>21</v>
      </c>
      <c r="L76" s="153">
        <v>0</v>
      </c>
      <c r="M76" s="154">
        <v>21</v>
      </c>
      <c r="N76" s="154">
        <v>56</v>
      </c>
      <c r="O76" s="154">
        <v>56</v>
      </c>
    </row>
    <row r="77" spans="1:15" ht="33.75" outlineLevel="7">
      <c r="A77" s="151" t="s">
        <v>113</v>
      </c>
      <c r="B77" s="152" t="s">
        <v>71</v>
      </c>
      <c r="C77" s="152" t="s">
        <v>212</v>
      </c>
      <c r="D77" s="152" t="s">
        <v>86</v>
      </c>
      <c r="E77" s="152" t="s">
        <v>109</v>
      </c>
      <c r="F77" s="152" t="s">
        <v>214</v>
      </c>
      <c r="G77" s="152" t="s">
        <v>114</v>
      </c>
      <c r="H77" s="152" t="s">
        <v>238</v>
      </c>
      <c r="I77" s="152" t="s">
        <v>238</v>
      </c>
      <c r="J77" s="151" t="s">
        <v>249</v>
      </c>
      <c r="K77" s="153">
        <v>20000</v>
      </c>
      <c r="L77" s="153">
        <v>0</v>
      </c>
      <c r="M77" s="154">
        <v>20000</v>
      </c>
      <c r="N77" s="154">
        <v>56000</v>
      </c>
      <c r="O77" s="154">
        <v>56000</v>
      </c>
    </row>
    <row r="78" spans="1:15">
      <c r="A78" s="155" t="s">
        <v>129</v>
      </c>
      <c r="B78" s="156"/>
      <c r="C78" s="156"/>
      <c r="D78" s="156"/>
      <c r="E78" s="156"/>
      <c r="F78" s="156"/>
      <c r="G78" s="156"/>
      <c r="H78" s="156"/>
      <c r="I78" s="156"/>
      <c r="J78" s="157"/>
      <c r="K78" s="158">
        <v>38207435</v>
      </c>
      <c r="L78" s="158">
        <v>13712259.33</v>
      </c>
      <c r="M78" s="159">
        <v>38207435</v>
      </c>
      <c r="N78" s="159">
        <v>31281005</v>
      </c>
      <c r="O78" s="159">
        <v>31281005</v>
      </c>
    </row>
  </sheetData>
  <mergeCells count="7">
    <mergeCell ref="A11:G11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77"/>
  <sheetViews>
    <sheetView showGridLines="0" topLeftCell="A4" workbookViewId="0">
      <selection activeCell="H16" sqref="H16"/>
    </sheetView>
  </sheetViews>
  <sheetFormatPr defaultRowHeight="12.75" customHeight="1" outlineLevelRow="7"/>
  <cols>
    <col min="1" max="1" width="30.7109375" customWidth="1"/>
    <col min="2" max="3" width="10.28515625" customWidth="1"/>
    <col min="4" max="4" width="20.7109375" customWidth="1"/>
    <col min="5" max="10" width="10.28515625" customWidth="1"/>
    <col min="11" max="12" width="15.42578125" customWidth="1"/>
  </cols>
  <sheetData>
    <row r="1" spans="1:12">
      <c r="A1" s="248" t="s">
        <v>225</v>
      </c>
      <c r="B1" s="248"/>
      <c r="C1" s="248"/>
      <c r="D1" s="248"/>
      <c r="E1" s="248"/>
      <c r="F1" s="248"/>
      <c r="G1" s="136"/>
      <c r="H1" s="136"/>
      <c r="I1" s="136"/>
      <c r="J1" s="136"/>
    </row>
    <row r="2" spans="1:12">
      <c r="A2" s="138" t="s">
        <v>187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2" ht="14.25">
      <c r="A3" s="139"/>
      <c r="B3" s="140"/>
      <c r="C3" s="140"/>
      <c r="D3" s="140"/>
      <c r="E3" s="140"/>
      <c r="F3" s="140"/>
      <c r="G3" s="140"/>
      <c r="H3" s="140"/>
      <c r="I3" s="140"/>
      <c r="J3" s="140"/>
    </row>
    <row r="4" spans="1:12" ht="14.25">
      <c r="A4" s="139" t="s">
        <v>280</v>
      </c>
      <c r="B4" s="140"/>
      <c r="C4" s="140"/>
      <c r="D4" s="140"/>
      <c r="E4" s="141"/>
      <c r="F4" s="140"/>
      <c r="G4" s="141"/>
      <c r="H4" s="141"/>
      <c r="I4" s="140"/>
      <c r="J4" s="140"/>
    </row>
    <row r="5" spans="1:12">
      <c r="A5" s="136" t="s">
        <v>281</v>
      </c>
      <c r="B5" s="136"/>
      <c r="C5" s="136"/>
      <c r="D5" s="136"/>
      <c r="E5" s="136"/>
      <c r="F5" s="136"/>
      <c r="G5" s="136"/>
      <c r="H5" s="136"/>
      <c r="I5" s="136"/>
      <c r="J5" s="136"/>
    </row>
    <row r="6" spans="1:12">
      <c r="A6" s="246"/>
      <c r="B6" s="247"/>
      <c r="C6" s="247"/>
      <c r="D6" s="247"/>
      <c r="E6" s="247"/>
      <c r="F6" s="247"/>
      <c r="G6" s="247"/>
      <c r="H6" s="247"/>
      <c r="I6" s="174"/>
      <c r="J6" s="174"/>
    </row>
    <row r="7" spans="1:12">
      <c r="A7" s="246" t="s">
        <v>188</v>
      </c>
      <c r="B7" s="247"/>
      <c r="C7" s="247"/>
      <c r="D7" s="247"/>
      <c r="E7" s="247"/>
      <c r="F7" s="247"/>
      <c r="G7" s="247"/>
    </row>
    <row r="8" spans="1:12" ht="52.35" customHeight="1">
      <c r="A8" s="249" t="s">
        <v>282</v>
      </c>
      <c r="B8" s="247"/>
      <c r="C8" s="247"/>
      <c r="D8" s="247"/>
      <c r="E8" s="247"/>
      <c r="F8" s="247"/>
      <c r="G8" s="247"/>
    </row>
    <row r="9" spans="1:12">
      <c r="A9" s="246" t="s">
        <v>189</v>
      </c>
      <c r="B9" s="247"/>
      <c r="C9" s="247"/>
      <c r="D9" s="247"/>
      <c r="E9" s="247"/>
      <c r="F9" s="247"/>
      <c r="G9" s="247"/>
    </row>
    <row r="10" spans="1:12" ht="39.200000000000003" customHeight="1">
      <c r="A10" s="246" t="s">
        <v>283</v>
      </c>
      <c r="B10" s="247"/>
      <c r="C10" s="247"/>
      <c r="D10" s="247"/>
      <c r="E10" s="247"/>
      <c r="F10" s="247"/>
      <c r="G10" s="247"/>
    </row>
    <row r="11" spans="1:12">
      <c r="A11" s="246" t="s">
        <v>284</v>
      </c>
      <c r="B11" s="247"/>
      <c r="C11" s="247"/>
      <c r="D11" s="247"/>
      <c r="E11" s="247"/>
      <c r="F11" s="247"/>
      <c r="G11" s="247"/>
    </row>
    <row r="12" spans="1:12">
      <c r="A12" s="246"/>
      <c r="B12" s="247"/>
      <c r="C12" s="247"/>
      <c r="D12" s="247"/>
      <c r="E12" s="247"/>
      <c r="F12" s="247"/>
      <c r="G12" s="247"/>
    </row>
    <row r="13" spans="1:12">
      <c r="A13" s="143" t="s">
        <v>190</v>
      </c>
      <c r="B13" s="143"/>
      <c r="C13" s="143"/>
      <c r="D13" s="143"/>
      <c r="E13" s="143"/>
      <c r="F13" s="143"/>
      <c r="G13" s="143"/>
      <c r="H13" s="143"/>
      <c r="I13" s="136"/>
      <c r="J13" s="136"/>
    </row>
    <row r="14" spans="1:12" ht="21">
      <c r="A14" s="144" t="s">
        <v>97</v>
      </c>
      <c r="B14" s="144" t="s">
        <v>62</v>
      </c>
      <c r="C14" s="144" t="s">
        <v>63</v>
      </c>
      <c r="D14" s="144" t="s">
        <v>61</v>
      </c>
      <c r="E14" s="144" t="s">
        <v>64</v>
      </c>
      <c r="F14" s="144" t="s">
        <v>191</v>
      </c>
      <c r="G14" s="144" t="s">
        <v>98</v>
      </c>
      <c r="H14" s="144" t="s">
        <v>230</v>
      </c>
      <c r="I14" s="144" t="s">
        <v>231</v>
      </c>
      <c r="J14" s="144" t="s">
        <v>232</v>
      </c>
      <c r="K14" s="144" t="s">
        <v>285</v>
      </c>
      <c r="L14" s="144" t="s">
        <v>100</v>
      </c>
    </row>
    <row r="15" spans="1:12" ht="45">
      <c r="A15" s="146" t="s">
        <v>102</v>
      </c>
      <c r="B15" s="147" t="s">
        <v>71</v>
      </c>
      <c r="C15" s="147"/>
      <c r="D15" s="147"/>
      <c r="E15" s="147"/>
      <c r="F15" s="147"/>
      <c r="G15" s="147"/>
      <c r="H15" s="147"/>
      <c r="I15" s="147"/>
      <c r="J15" s="148"/>
      <c r="K15" s="150">
        <v>38625971.899999999</v>
      </c>
      <c r="L15" s="150">
        <v>20551433.210000001</v>
      </c>
    </row>
    <row r="16" spans="1:12" ht="22.5" outlineLevel="1">
      <c r="A16" s="146" t="s">
        <v>105</v>
      </c>
      <c r="B16" s="147" t="s">
        <v>71</v>
      </c>
      <c r="C16" s="147" t="s">
        <v>91</v>
      </c>
      <c r="D16" s="147"/>
      <c r="E16" s="147"/>
      <c r="F16" s="147"/>
      <c r="G16" s="147"/>
      <c r="H16" s="147"/>
      <c r="I16" s="147"/>
      <c r="J16" s="148"/>
      <c r="K16" s="150">
        <v>10218859</v>
      </c>
      <c r="L16" s="150">
        <v>4044099.75</v>
      </c>
    </row>
    <row r="17" spans="1:12" s="175" customFormat="1" ht="56.25" outlineLevel="2">
      <c r="A17" s="146" t="s">
        <v>106</v>
      </c>
      <c r="B17" s="147" t="s">
        <v>71</v>
      </c>
      <c r="C17" s="147" t="s">
        <v>91</v>
      </c>
      <c r="D17" s="147" t="s">
        <v>67</v>
      </c>
      <c r="E17" s="147"/>
      <c r="F17" s="147"/>
      <c r="G17" s="147"/>
      <c r="H17" s="147"/>
      <c r="I17" s="147"/>
      <c r="J17" s="148"/>
      <c r="K17" s="150">
        <v>10218859</v>
      </c>
      <c r="L17" s="150">
        <v>4044099.75</v>
      </c>
    </row>
    <row r="18" spans="1:12" s="176" customFormat="1" ht="33.75" outlineLevel="3">
      <c r="A18" s="160" t="s">
        <v>198</v>
      </c>
      <c r="B18" s="161" t="s">
        <v>71</v>
      </c>
      <c r="C18" s="161" t="s">
        <v>91</v>
      </c>
      <c r="D18" s="161" t="s">
        <v>197</v>
      </c>
      <c r="E18" s="161"/>
      <c r="F18" s="161"/>
      <c r="G18" s="161"/>
      <c r="H18" s="161"/>
      <c r="I18" s="161"/>
      <c r="J18" s="162"/>
      <c r="K18" s="163">
        <v>95000</v>
      </c>
      <c r="L18" s="163">
        <v>0</v>
      </c>
    </row>
    <row r="19" spans="1:12" ht="22.5" outlineLevel="7">
      <c r="A19" s="146" t="s">
        <v>237</v>
      </c>
      <c r="B19" s="147" t="s">
        <v>71</v>
      </c>
      <c r="C19" s="147" t="s">
        <v>91</v>
      </c>
      <c r="D19" s="147" t="s">
        <v>197</v>
      </c>
      <c r="E19" s="147" t="s">
        <v>109</v>
      </c>
      <c r="F19" s="147"/>
      <c r="G19" s="147"/>
      <c r="H19" s="147"/>
      <c r="I19" s="147"/>
      <c r="J19" s="148"/>
      <c r="K19" s="150">
        <v>95000</v>
      </c>
      <c r="L19" s="150">
        <v>0</v>
      </c>
    </row>
    <row r="20" spans="1:12" outlineLevel="7">
      <c r="A20" s="151" t="s">
        <v>108</v>
      </c>
      <c r="B20" s="152" t="s">
        <v>71</v>
      </c>
      <c r="C20" s="152" t="s">
        <v>91</v>
      </c>
      <c r="D20" s="152" t="s">
        <v>197</v>
      </c>
      <c r="E20" s="152" t="s">
        <v>109</v>
      </c>
      <c r="F20" s="152" t="s">
        <v>199</v>
      </c>
      <c r="G20" s="152" t="s">
        <v>110</v>
      </c>
      <c r="H20" s="152" t="s">
        <v>238</v>
      </c>
      <c r="I20" s="152" t="s">
        <v>238</v>
      </c>
      <c r="J20" s="151" t="s">
        <v>239</v>
      </c>
      <c r="K20" s="154">
        <v>95000</v>
      </c>
      <c r="L20" s="154">
        <v>0</v>
      </c>
    </row>
    <row r="21" spans="1:12" s="46" customFormat="1" ht="45" outlineLevel="3">
      <c r="A21" s="160" t="s">
        <v>201</v>
      </c>
      <c r="B21" s="161" t="s">
        <v>71</v>
      </c>
      <c r="C21" s="161" t="s">
        <v>91</v>
      </c>
      <c r="D21" s="161" t="s">
        <v>200</v>
      </c>
      <c r="E21" s="161"/>
      <c r="F21" s="161"/>
      <c r="G21" s="161"/>
      <c r="H21" s="161"/>
      <c r="I21" s="161"/>
      <c r="J21" s="162"/>
      <c r="K21" s="163">
        <v>8766278</v>
      </c>
      <c r="L21" s="163">
        <v>3654529.75</v>
      </c>
    </row>
    <row r="22" spans="1:12" outlineLevel="7">
      <c r="A22" s="146" t="s">
        <v>240</v>
      </c>
      <c r="B22" s="147" t="s">
        <v>71</v>
      </c>
      <c r="C22" s="147" t="s">
        <v>91</v>
      </c>
      <c r="D22" s="147" t="s">
        <v>200</v>
      </c>
      <c r="E22" s="147" t="s">
        <v>120</v>
      </c>
      <c r="F22" s="147"/>
      <c r="G22" s="147"/>
      <c r="H22" s="147"/>
      <c r="I22" s="147"/>
      <c r="J22" s="148"/>
      <c r="K22" s="150">
        <v>3191906</v>
      </c>
      <c r="L22" s="150">
        <v>2105408.7200000002</v>
      </c>
    </row>
    <row r="23" spans="1:12" outlineLevel="7">
      <c r="A23" s="151" t="s">
        <v>108</v>
      </c>
      <c r="B23" s="152" t="s">
        <v>71</v>
      </c>
      <c r="C23" s="152" t="s">
        <v>91</v>
      </c>
      <c r="D23" s="152" t="s">
        <v>200</v>
      </c>
      <c r="E23" s="152" t="s">
        <v>120</v>
      </c>
      <c r="F23" s="152" t="s">
        <v>199</v>
      </c>
      <c r="G23" s="152" t="s">
        <v>110</v>
      </c>
      <c r="H23" s="152" t="s">
        <v>238</v>
      </c>
      <c r="I23" s="152" t="s">
        <v>238</v>
      </c>
      <c r="J23" s="151" t="s">
        <v>239</v>
      </c>
      <c r="K23" s="154">
        <v>3191906</v>
      </c>
      <c r="L23" s="154">
        <v>2105408.7200000002</v>
      </c>
    </row>
    <row r="24" spans="1:12" ht="56.25" outlineLevel="7">
      <c r="A24" s="146" t="s">
        <v>241</v>
      </c>
      <c r="B24" s="147" t="s">
        <v>71</v>
      </c>
      <c r="C24" s="147" t="s">
        <v>91</v>
      </c>
      <c r="D24" s="147" t="s">
        <v>200</v>
      </c>
      <c r="E24" s="147" t="s">
        <v>122</v>
      </c>
      <c r="F24" s="147"/>
      <c r="G24" s="147"/>
      <c r="H24" s="147"/>
      <c r="I24" s="147"/>
      <c r="J24" s="148"/>
      <c r="K24" s="150">
        <v>963955</v>
      </c>
      <c r="L24" s="150">
        <v>593399.09</v>
      </c>
    </row>
    <row r="25" spans="1:12" outlineLevel="7">
      <c r="A25" s="151" t="s">
        <v>108</v>
      </c>
      <c r="B25" s="152" t="s">
        <v>71</v>
      </c>
      <c r="C25" s="152" t="s">
        <v>91</v>
      </c>
      <c r="D25" s="152" t="s">
        <v>200</v>
      </c>
      <c r="E25" s="152" t="s">
        <v>122</v>
      </c>
      <c r="F25" s="152" t="s">
        <v>199</v>
      </c>
      <c r="G25" s="152" t="s">
        <v>110</v>
      </c>
      <c r="H25" s="152" t="s">
        <v>238</v>
      </c>
      <c r="I25" s="152" t="s">
        <v>238</v>
      </c>
      <c r="J25" s="151" t="s">
        <v>239</v>
      </c>
      <c r="K25" s="154">
        <v>963955</v>
      </c>
      <c r="L25" s="154">
        <v>593399.09</v>
      </c>
    </row>
    <row r="26" spans="1:12" ht="22.5" outlineLevel="7">
      <c r="A26" s="146" t="s">
        <v>237</v>
      </c>
      <c r="B26" s="147" t="s">
        <v>71</v>
      </c>
      <c r="C26" s="147" t="s">
        <v>91</v>
      </c>
      <c r="D26" s="147" t="s">
        <v>200</v>
      </c>
      <c r="E26" s="147" t="s">
        <v>109</v>
      </c>
      <c r="F26" s="147"/>
      <c r="G26" s="147"/>
      <c r="H26" s="147"/>
      <c r="I26" s="147"/>
      <c r="J26" s="148"/>
      <c r="K26" s="150">
        <v>4043211</v>
      </c>
      <c r="L26" s="150">
        <v>561085.55000000005</v>
      </c>
    </row>
    <row r="27" spans="1:12" outlineLevel="7">
      <c r="A27" s="151" t="s">
        <v>108</v>
      </c>
      <c r="B27" s="152" t="s">
        <v>71</v>
      </c>
      <c r="C27" s="152" t="s">
        <v>91</v>
      </c>
      <c r="D27" s="152" t="s">
        <v>200</v>
      </c>
      <c r="E27" s="152" t="s">
        <v>109</v>
      </c>
      <c r="F27" s="152" t="s">
        <v>199</v>
      </c>
      <c r="G27" s="152" t="s">
        <v>110</v>
      </c>
      <c r="H27" s="152" t="s">
        <v>238</v>
      </c>
      <c r="I27" s="152" t="s">
        <v>238</v>
      </c>
      <c r="J27" s="151" t="s">
        <v>239</v>
      </c>
      <c r="K27" s="154">
        <v>4043211</v>
      </c>
      <c r="L27" s="154">
        <v>561085.55000000005</v>
      </c>
    </row>
    <row r="28" spans="1:12" outlineLevel="7">
      <c r="A28" s="146" t="s">
        <v>242</v>
      </c>
      <c r="B28" s="147" t="s">
        <v>71</v>
      </c>
      <c r="C28" s="147" t="s">
        <v>91</v>
      </c>
      <c r="D28" s="147" t="s">
        <v>200</v>
      </c>
      <c r="E28" s="147" t="s">
        <v>202</v>
      </c>
      <c r="F28" s="147"/>
      <c r="G28" s="147"/>
      <c r="H28" s="147"/>
      <c r="I28" s="147"/>
      <c r="J28" s="148"/>
      <c r="K28" s="150">
        <v>567206</v>
      </c>
      <c r="L28" s="150">
        <v>394636.39</v>
      </c>
    </row>
    <row r="29" spans="1:12" outlineLevel="7">
      <c r="A29" s="151" t="s">
        <v>108</v>
      </c>
      <c r="B29" s="152" t="s">
        <v>71</v>
      </c>
      <c r="C29" s="152" t="s">
        <v>91</v>
      </c>
      <c r="D29" s="152" t="s">
        <v>200</v>
      </c>
      <c r="E29" s="152" t="s">
        <v>202</v>
      </c>
      <c r="F29" s="152" t="s">
        <v>199</v>
      </c>
      <c r="G29" s="152" t="s">
        <v>110</v>
      </c>
      <c r="H29" s="152" t="s">
        <v>238</v>
      </c>
      <c r="I29" s="152" t="s">
        <v>238</v>
      </c>
      <c r="J29" s="151" t="s">
        <v>239</v>
      </c>
      <c r="K29" s="154">
        <v>567206</v>
      </c>
      <c r="L29" s="154">
        <v>394636.39</v>
      </c>
    </row>
    <row r="30" spans="1:12" s="46" customFormat="1" ht="45" outlineLevel="3">
      <c r="A30" s="160" t="s">
        <v>107</v>
      </c>
      <c r="B30" s="161" t="s">
        <v>71</v>
      </c>
      <c r="C30" s="161" t="s">
        <v>91</v>
      </c>
      <c r="D30" s="161" t="s">
        <v>88</v>
      </c>
      <c r="E30" s="161"/>
      <c r="F30" s="161"/>
      <c r="G30" s="161"/>
      <c r="H30" s="161"/>
      <c r="I30" s="161"/>
      <c r="J30" s="162"/>
      <c r="K30" s="163">
        <v>1357581</v>
      </c>
      <c r="L30" s="163">
        <v>389570</v>
      </c>
    </row>
    <row r="31" spans="1:12" ht="22.5" outlineLevel="4">
      <c r="A31" s="164" t="s">
        <v>89</v>
      </c>
      <c r="B31" s="165" t="s">
        <v>71</v>
      </c>
      <c r="C31" s="165" t="s">
        <v>91</v>
      </c>
      <c r="D31" s="165" t="s">
        <v>90</v>
      </c>
      <c r="E31" s="165"/>
      <c r="F31" s="165"/>
      <c r="G31" s="165"/>
      <c r="H31" s="165"/>
      <c r="I31" s="165"/>
      <c r="J31" s="166"/>
      <c r="K31" s="167">
        <v>75000</v>
      </c>
      <c r="L31" s="167">
        <v>44000</v>
      </c>
    </row>
    <row r="32" spans="1:12" ht="22.5" outlineLevel="7">
      <c r="A32" s="146" t="s">
        <v>237</v>
      </c>
      <c r="B32" s="147" t="s">
        <v>71</v>
      </c>
      <c r="C32" s="147" t="s">
        <v>91</v>
      </c>
      <c r="D32" s="147" t="s">
        <v>90</v>
      </c>
      <c r="E32" s="147" t="s">
        <v>109</v>
      </c>
      <c r="F32" s="147"/>
      <c r="G32" s="147"/>
      <c r="H32" s="147"/>
      <c r="I32" s="147"/>
      <c r="J32" s="148"/>
      <c r="K32" s="150">
        <v>75000</v>
      </c>
      <c r="L32" s="150">
        <v>44000</v>
      </c>
    </row>
    <row r="33" spans="1:12" outlineLevel="7">
      <c r="A33" s="151" t="s">
        <v>108</v>
      </c>
      <c r="B33" s="152" t="s">
        <v>71</v>
      </c>
      <c r="C33" s="152" t="s">
        <v>91</v>
      </c>
      <c r="D33" s="152" t="s">
        <v>90</v>
      </c>
      <c r="E33" s="152" t="s">
        <v>109</v>
      </c>
      <c r="F33" s="152" t="s">
        <v>199</v>
      </c>
      <c r="G33" s="152" t="s">
        <v>110</v>
      </c>
      <c r="H33" s="152" t="s">
        <v>238</v>
      </c>
      <c r="I33" s="152" t="s">
        <v>238</v>
      </c>
      <c r="J33" s="151" t="s">
        <v>243</v>
      </c>
      <c r="K33" s="154">
        <v>75000</v>
      </c>
      <c r="L33" s="154">
        <v>44000</v>
      </c>
    </row>
    <row r="34" spans="1:12" ht="33.75" outlineLevel="4">
      <c r="A34" s="164" t="s">
        <v>111</v>
      </c>
      <c r="B34" s="165" t="s">
        <v>71</v>
      </c>
      <c r="C34" s="165" t="s">
        <v>91</v>
      </c>
      <c r="D34" s="165" t="s">
        <v>96</v>
      </c>
      <c r="E34" s="165"/>
      <c r="F34" s="165"/>
      <c r="G34" s="165"/>
      <c r="H34" s="165"/>
      <c r="I34" s="165"/>
      <c r="J34" s="166"/>
      <c r="K34" s="167">
        <v>500000</v>
      </c>
      <c r="L34" s="167">
        <v>285000</v>
      </c>
    </row>
    <row r="35" spans="1:12" outlineLevel="7">
      <c r="A35" s="146" t="s">
        <v>244</v>
      </c>
      <c r="B35" s="147" t="s">
        <v>71</v>
      </c>
      <c r="C35" s="147" t="s">
        <v>91</v>
      </c>
      <c r="D35" s="147" t="s">
        <v>96</v>
      </c>
      <c r="E35" s="147" t="s">
        <v>112</v>
      </c>
      <c r="F35" s="147"/>
      <c r="G35" s="147"/>
      <c r="H35" s="147"/>
      <c r="I35" s="147"/>
      <c r="J35" s="148"/>
      <c r="K35" s="150">
        <v>500000</v>
      </c>
      <c r="L35" s="150">
        <v>285000</v>
      </c>
    </row>
    <row r="36" spans="1:12" outlineLevel="7">
      <c r="A36" s="151" t="s">
        <v>108</v>
      </c>
      <c r="B36" s="152" t="s">
        <v>71</v>
      </c>
      <c r="C36" s="152" t="s">
        <v>91</v>
      </c>
      <c r="D36" s="152" t="s">
        <v>96</v>
      </c>
      <c r="E36" s="152" t="s">
        <v>112</v>
      </c>
      <c r="F36" s="152" t="s">
        <v>199</v>
      </c>
      <c r="G36" s="152" t="s">
        <v>110</v>
      </c>
      <c r="H36" s="152" t="s">
        <v>238</v>
      </c>
      <c r="I36" s="152" t="s">
        <v>238</v>
      </c>
      <c r="J36" s="151" t="s">
        <v>243</v>
      </c>
      <c r="K36" s="154">
        <v>500000</v>
      </c>
      <c r="L36" s="154">
        <v>285000</v>
      </c>
    </row>
    <row r="37" spans="1:12" ht="33.75" outlineLevel="4">
      <c r="A37" s="164" t="s">
        <v>92</v>
      </c>
      <c r="B37" s="165" t="s">
        <v>71</v>
      </c>
      <c r="C37" s="165" t="s">
        <v>91</v>
      </c>
      <c r="D37" s="165" t="s">
        <v>93</v>
      </c>
      <c r="E37" s="165"/>
      <c r="F37" s="165"/>
      <c r="G37" s="165"/>
      <c r="H37" s="165"/>
      <c r="I37" s="165"/>
      <c r="J37" s="166"/>
      <c r="K37" s="167">
        <v>782581</v>
      </c>
      <c r="L37" s="167">
        <v>60570</v>
      </c>
    </row>
    <row r="38" spans="1:12" ht="22.5" outlineLevel="7">
      <c r="A38" s="146" t="s">
        <v>237</v>
      </c>
      <c r="B38" s="147" t="s">
        <v>71</v>
      </c>
      <c r="C38" s="147" t="s">
        <v>91</v>
      </c>
      <c r="D38" s="147" t="s">
        <v>93</v>
      </c>
      <c r="E38" s="147" t="s">
        <v>109</v>
      </c>
      <c r="F38" s="147"/>
      <c r="G38" s="147"/>
      <c r="H38" s="147"/>
      <c r="I38" s="147"/>
      <c r="J38" s="148"/>
      <c r="K38" s="150">
        <v>782581</v>
      </c>
      <c r="L38" s="150">
        <v>60570</v>
      </c>
    </row>
    <row r="39" spans="1:12" ht="33.75" outlineLevel="7">
      <c r="A39" s="151" t="s">
        <v>113</v>
      </c>
      <c r="B39" s="152" t="s">
        <v>71</v>
      </c>
      <c r="C39" s="152" t="s">
        <v>91</v>
      </c>
      <c r="D39" s="152" t="s">
        <v>93</v>
      </c>
      <c r="E39" s="152" t="s">
        <v>109</v>
      </c>
      <c r="F39" s="152" t="s">
        <v>246</v>
      </c>
      <c r="G39" s="152" t="s">
        <v>114</v>
      </c>
      <c r="H39" s="152" t="s">
        <v>238</v>
      </c>
      <c r="I39" s="152" t="s">
        <v>238</v>
      </c>
      <c r="J39" s="151" t="s">
        <v>248</v>
      </c>
      <c r="K39" s="154">
        <v>698439.9</v>
      </c>
      <c r="L39" s="154">
        <v>26970</v>
      </c>
    </row>
    <row r="40" spans="1:12" ht="22.5" outlineLevel="7">
      <c r="A40" s="151" t="s">
        <v>245</v>
      </c>
      <c r="B40" s="152" t="s">
        <v>71</v>
      </c>
      <c r="C40" s="152" t="s">
        <v>91</v>
      </c>
      <c r="D40" s="152" t="s">
        <v>93</v>
      </c>
      <c r="E40" s="152" t="s">
        <v>109</v>
      </c>
      <c r="F40" s="152" t="s">
        <v>246</v>
      </c>
      <c r="G40" s="152" t="s">
        <v>114</v>
      </c>
      <c r="H40" s="152" t="s">
        <v>238</v>
      </c>
      <c r="I40" s="152" t="s">
        <v>247</v>
      </c>
      <c r="J40" s="151" t="s">
        <v>248</v>
      </c>
      <c r="K40" s="154">
        <v>29360.1</v>
      </c>
      <c r="L40" s="154">
        <v>29360.1</v>
      </c>
    </row>
    <row r="41" spans="1:12" ht="22.5" outlineLevel="7">
      <c r="A41" s="151" t="s">
        <v>108</v>
      </c>
      <c r="B41" s="152" t="s">
        <v>71</v>
      </c>
      <c r="C41" s="152" t="s">
        <v>91</v>
      </c>
      <c r="D41" s="152" t="s">
        <v>93</v>
      </c>
      <c r="E41" s="152" t="s">
        <v>109</v>
      </c>
      <c r="F41" s="152" t="s">
        <v>199</v>
      </c>
      <c r="G41" s="152" t="s">
        <v>110</v>
      </c>
      <c r="H41" s="152" t="s">
        <v>238</v>
      </c>
      <c r="I41" s="152" t="s">
        <v>238</v>
      </c>
      <c r="J41" s="151" t="s">
        <v>248</v>
      </c>
      <c r="K41" s="154">
        <v>52571.1</v>
      </c>
      <c r="L41" s="154">
        <v>2030</v>
      </c>
    </row>
    <row r="42" spans="1:12" outlineLevel="7">
      <c r="A42" s="151" t="s">
        <v>245</v>
      </c>
      <c r="B42" s="152" t="s">
        <v>71</v>
      </c>
      <c r="C42" s="152" t="s">
        <v>91</v>
      </c>
      <c r="D42" s="152" t="s">
        <v>93</v>
      </c>
      <c r="E42" s="152" t="s">
        <v>109</v>
      </c>
      <c r="F42" s="152" t="s">
        <v>199</v>
      </c>
      <c r="G42" s="152" t="s">
        <v>110</v>
      </c>
      <c r="H42" s="152" t="s">
        <v>238</v>
      </c>
      <c r="I42" s="152" t="s">
        <v>247</v>
      </c>
      <c r="J42" s="151" t="s">
        <v>243</v>
      </c>
      <c r="K42" s="154">
        <v>2209.9</v>
      </c>
      <c r="L42" s="154">
        <v>2209.9</v>
      </c>
    </row>
    <row r="43" spans="1:12" outlineLevel="1">
      <c r="A43" s="146" t="s">
        <v>210</v>
      </c>
      <c r="B43" s="147" t="s">
        <v>71</v>
      </c>
      <c r="C43" s="147" t="s">
        <v>77</v>
      </c>
      <c r="D43" s="147"/>
      <c r="E43" s="147"/>
      <c r="F43" s="147"/>
      <c r="G43" s="147"/>
      <c r="H43" s="147"/>
      <c r="I43" s="147"/>
      <c r="J43" s="148"/>
      <c r="K43" s="150">
        <v>10153131.9</v>
      </c>
      <c r="L43" s="150">
        <v>5581989.5099999998</v>
      </c>
    </row>
    <row r="44" spans="1:12" ht="56.25" outlineLevel="2">
      <c r="A44" s="146" t="s">
        <v>106</v>
      </c>
      <c r="B44" s="147" t="s">
        <v>71</v>
      </c>
      <c r="C44" s="147" t="s">
        <v>77</v>
      </c>
      <c r="D44" s="147" t="s">
        <v>67</v>
      </c>
      <c r="E44" s="147"/>
      <c r="F44" s="147"/>
      <c r="G44" s="147"/>
      <c r="H44" s="147"/>
      <c r="I44" s="147"/>
      <c r="J44" s="148"/>
      <c r="K44" s="150">
        <v>10153131.9</v>
      </c>
      <c r="L44" s="150">
        <v>5581989.5099999998</v>
      </c>
    </row>
    <row r="45" spans="1:12" s="46" customFormat="1" ht="56.25" outlineLevel="3">
      <c r="A45" s="160" t="s">
        <v>118</v>
      </c>
      <c r="B45" s="161" t="s">
        <v>71</v>
      </c>
      <c r="C45" s="161" t="s">
        <v>77</v>
      </c>
      <c r="D45" s="161" t="s">
        <v>76</v>
      </c>
      <c r="E45" s="161"/>
      <c r="F45" s="161"/>
      <c r="G45" s="161"/>
      <c r="H45" s="161"/>
      <c r="I45" s="161"/>
      <c r="J45" s="162"/>
      <c r="K45" s="163">
        <v>10153131.9</v>
      </c>
      <c r="L45" s="163">
        <v>5581989.5099999998</v>
      </c>
    </row>
    <row r="46" spans="1:12" ht="45" outlineLevel="4">
      <c r="A46" s="164" t="s">
        <v>209</v>
      </c>
      <c r="B46" s="165" t="s">
        <v>71</v>
      </c>
      <c r="C46" s="165" t="s">
        <v>77</v>
      </c>
      <c r="D46" s="165" t="s">
        <v>208</v>
      </c>
      <c r="E46" s="165"/>
      <c r="F46" s="165"/>
      <c r="G46" s="165"/>
      <c r="H46" s="165"/>
      <c r="I46" s="165"/>
      <c r="J46" s="166"/>
      <c r="K46" s="167">
        <v>10153131.9</v>
      </c>
      <c r="L46" s="167">
        <v>5581989.5099999998</v>
      </c>
    </row>
    <row r="47" spans="1:12" ht="22.5" outlineLevel="7">
      <c r="A47" s="146" t="s">
        <v>237</v>
      </c>
      <c r="B47" s="147" t="s">
        <v>71</v>
      </c>
      <c r="C47" s="147" t="s">
        <v>77</v>
      </c>
      <c r="D47" s="147" t="s">
        <v>208</v>
      </c>
      <c r="E47" s="147" t="s">
        <v>109</v>
      </c>
      <c r="F47" s="147"/>
      <c r="G47" s="147"/>
      <c r="H47" s="147"/>
      <c r="I47" s="147"/>
      <c r="J47" s="148"/>
      <c r="K47" s="150">
        <v>5252748</v>
      </c>
      <c r="L47" s="150">
        <v>2543402.84</v>
      </c>
    </row>
    <row r="48" spans="1:12" outlineLevel="7">
      <c r="A48" s="151" t="s">
        <v>108</v>
      </c>
      <c r="B48" s="152" t="s">
        <v>71</v>
      </c>
      <c r="C48" s="152" t="s">
        <v>77</v>
      </c>
      <c r="D48" s="152" t="s">
        <v>208</v>
      </c>
      <c r="E48" s="152" t="s">
        <v>109</v>
      </c>
      <c r="F48" s="152" t="s">
        <v>199</v>
      </c>
      <c r="G48" s="152" t="s">
        <v>110</v>
      </c>
      <c r="H48" s="152" t="s">
        <v>238</v>
      </c>
      <c r="I48" s="152" t="s">
        <v>238</v>
      </c>
      <c r="J48" s="151" t="s">
        <v>249</v>
      </c>
      <c r="K48" s="154">
        <v>5252748</v>
      </c>
      <c r="L48" s="154">
        <v>2543402.84</v>
      </c>
    </row>
    <row r="49" spans="1:12" outlineLevel="7">
      <c r="A49" s="146" t="s">
        <v>242</v>
      </c>
      <c r="B49" s="147" t="s">
        <v>71</v>
      </c>
      <c r="C49" s="147" t="s">
        <v>77</v>
      </c>
      <c r="D49" s="147" t="s">
        <v>208</v>
      </c>
      <c r="E49" s="147" t="s">
        <v>202</v>
      </c>
      <c r="F49" s="147"/>
      <c r="G49" s="147"/>
      <c r="H49" s="147"/>
      <c r="I49" s="147"/>
      <c r="J49" s="148"/>
      <c r="K49" s="150">
        <v>4877710.9000000004</v>
      </c>
      <c r="L49" s="150">
        <v>3029461.67</v>
      </c>
    </row>
    <row r="50" spans="1:12" outlineLevel="7">
      <c r="A50" s="151" t="s">
        <v>108</v>
      </c>
      <c r="B50" s="152" t="s">
        <v>71</v>
      </c>
      <c r="C50" s="152" t="s">
        <v>77</v>
      </c>
      <c r="D50" s="152" t="s">
        <v>208</v>
      </c>
      <c r="E50" s="152" t="s">
        <v>202</v>
      </c>
      <c r="F50" s="152" t="s">
        <v>199</v>
      </c>
      <c r="G50" s="152" t="s">
        <v>110</v>
      </c>
      <c r="H50" s="152" t="s">
        <v>238</v>
      </c>
      <c r="I50" s="152" t="s">
        <v>238</v>
      </c>
      <c r="J50" s="151" t="s">
        <v>249</v>
      </c>
      <c r="K50" s="154">
        <v>4877710.9000000004</v>
      </c>
      <c r="L50" s="154">
        <v>3029461.67</v>
      </c>
    </row>
    <row r="51" spans="1:12" ht="45" outlineLevel="7">
      <c r="A51" s="146" t="s">
        <v>286</v>
      </c>
      <c r="B51" s="147" t="s">
        <v>71</v>
      </c>
      <c r="C51" s="147" t="s">
        <v>77</v>
      </c>
      <c r="D51" s="147" t="s">
        <v>208</v>
      </c>
      <c r="E51" s="147" t="s">
        <v>287</v>
      </c>
      <c r="F51" s="147"/>
      <c r="G51" s="147"/>
      <c r="H51" s="147"/>
      <c r="I51" s="147"/>
      <c r="J51" s="148"/>
      <c r="K51" s="150">
        <v>20273</v>
      </c>
      <c r="L51" s="150">
        <v>9125</v>
      </c>
    </row>
    <row r="52" spans="1:12" outlineLevel="7">
      <c r="A52" s="151" t="s">
        <v>108</v>
      </c>
      <c r="B52" s="152" t="s">
        <v>71</v>
      </c>
      <c r="C52" s="152" t="s">
        <v>77</v>
      </c>
      <c r="D52" s="152" t="s">
        <v>208</v>
      </c>
      <c r="E52" s="152" t="s">
        <v>287</v>
      </c>
      <c r="F52" s="152" t="s">
        <v>199</v>
      </c>
      <c r="G52" s="152" t="s">
        <v>110</v>
      </c>
      <c r="H52" s="152" t="s">
        <v>238</v>
      </c>
      <c r="I52" s="152" t="s">
        <v>238</v>
      </c>
      <c r="J52" s="151" t="s">
        <v>249</v>
      </c>
      <c r="K52" s="154">
        <v>20273</v>
      </c>
      <c r="L52" s="154">
        <v>9125</v>
      </c>
    </row>
    <row r="53" spans="1:12" outlineLevel="7">
      <c r="A53" s="146" t="s">
        <v>250</v>
      </c>
      <c r="B53" s="147" t="s">
        <v>71</v>
      </c>
      <c r="C53" s="147" t="s">
        <v>77</v>
      </c>
      <c r="D53" s="147" t="s">
        <v>208</v>
      </c>
      <c r="E53" s="147" t="s">
        <v>119</v>
      </c>
      <c r="F53" s="147"/>
      <c r="G53" s="147"/>
      <c r="H53" s="147"/>
      <c r="I53" s="147"/>
      <c r="J53" s="148"/>
      <c r="K53" s="150">
        <v>2400</v>
      </c>
      <c r="L53" s="150">
        <v>0</v>
      </c>
    </row>
    <row r="54" spans="1:12" outlineLevel="7">
      <c r="A54" s="151" t="s">
        <v>108</v>
      </c>
      <c r="B54" s="152" t="s">
        <v>71</v>
      </c>
      <c r="C54" s="152" t="s">
        <v>77</v>
      </c>
      <c r="D54" s="152" t="s">
        <v>208</v>
      </c>
      <c r="E54" s="152" t="s">
        <v>119</v>
      </c>
      <c r="F54" s="152" t="s">
        <v>199</v>
      </c>
      <c r="G54" s="152" t="s">
        <v>110</v>
      </c>
      <c r="H54" s="152" t="s">
        <v>238</v>
      </c>
      <c r="I54" s="152" t="s">
        <v>238</v>
      </c>
      <c r="J54" s="151" t="s">
        <v>249</v>
      </c>
      <c r="K54" s="154">
        <v>2400</v>
      </c>
      <c r="L54" s="154">
        <v>0</v>
      </c>
    </row>
    <row r="55" spans="1:12" ht="45" outlineLevel="1">
      <c r="A55" s="146" t="s">
        <v>211</v>
      </c>
      <c r="B55" s="147" t="s">
        <v>71</v>
      </c>
      <c r="C55" s="147" t="s">
        <v>212</v>
      </c>
      <c r="D55" s="147"/>
      <c r="E55" s="147"/>
      <c r="F55" s="147"/>
      <c r="G55" s="147"/>
      <c r="H55" s="147"/>
      <c r="I55" s="147"/>
      <c r="J55" s="148"/>
      <c r="K55" s="150">
        <v>18253981</v>
      </c>
      <c r="L55" s="150">
        <v>10925343.949999999</v>
      </c>
    </row>
    <row r="56" spans="1:12" ht="56.25" outlineLevel="2">
      <c r="A56" s="146" t="s">
        <v>106</v>
      </c>
      <c r="B56" s="147" t="s">
        <v>71</v>
      </c>
      <c r="C56" s="147" t="s">
        <v>212</v>
      </c>
      <c r="D56" s="147" t="s">
        <v>67</v>
      </c>
      <c r="E56" s="147"/>
      <c r="F56" s="147"/>
      <c r="G56" s="147"/>
      <c r="H56" s="147"/>
      <c r="I56" s="147"/>
      <c r="J56" s="148"/>
      <c r="K56" s="150">
        <v>18253981</v>
      </c>
      <c r="L56" s="150">
        <v>10925343.949999999</v>
      </c>
    </row>
    <row r="57" spans="1:12" ht="56.25" outlineLevel="3">
      <c r="A57" s="146" t="s">
        <v>118</v>
      </c>
      <c r="B57" s="147" t="s">
        <v>71</v>
      </c>
      <c r="C57" s="147" t="s">
        <v>212</v>
      </c>
      <c r="D57" s="147" t="s">
        <v>76</v>
      </c>
      <c r="E57" s="147"/>
      <c r="F57" s="147"/>
      <c r="G57" s="147"/>
      <c r="H57" s="147"/>
      <c r="I57" s="147"/>
      <c r="J57" s="148"/>
      <c r="K57" s="150">
        <v>18253981</v>
      </c>
      <c r="L57" s="150">
        <v>10925343.949999999</v>
      </c>
    </row>
    <row r="58" spans="1:12" ht="56.25" outlineLevel="4">
      <c r="A58" s="164" t="s">
        <v>82</v>
      </c>
      <c r="B58" s="165" t="s">
        <v>71</v>
      </c>
      <c r="C58" s="165" t="s">
        <v>212</v>
      </c>
      <c r="D58" s="165" t="s">
        <v>83</v>
      </c>
      <c r="E58" s="165"/>
      <c r="F58" s="165"/>
      <c r="G58" s="165"/>
      <c r="H58" s="165"/>
      <c r="I58" s="165"/>
      <c r="J58" s="166"/>
      <c r="K58" s="167">
        <v>18233960</v>
      </c>
      <c r="L58" s="167">
        <v>10925343.949999999</v>
      </c>
    </row>
    <row r="59" spans="1:12" outlineLevel="7">
      <c r="A59" s="146" t="s">
        <v>240</v>
      </c>
      <c r="B59" s="147" t="s">
        <v>71</v>
      </c>
      <c r="C59" s="147" t="s">
        <v>212</v>
      </c>
      <c r="D59" s="147" t="s">
        <v>83</v>
      </c>
      <c r="E59" s="147" t="s">
        <v>120</v>
      </c>
      <c r="F59" s="147"/>
      <c r="G59" s="147"/>
      <c r="H59" s="147"/>
      <c r="I59" s="147"/>
      <c r="J59" s="148"/>
      <c r="K59" s="150">
        <v>12725253</v>
      </c>
      <c r="L59" s="150">
        <v>7833720.0999999996</v>
      </c>
    </row>
    <row r="60" spans="1:12" outlineLevel="7">
      <c r="A60" s="151" t="s">
        <v>108</v>
      </c>
      <c r="B60" s="152" t="s">
        <v>71</v>
      </c>
      <c r="C60" s="152" t="s">
        <v>212</v>
      </c>
      <c r="D60" s="152" t="s">
        <v>83</v>
      </c>
      <c r="E60" s="152" t="s">
        <v>120</v>
      </c>
      <c r="F60" s="152" t="s">
        <v>199</v>
      </c>
      <c r="G60" s="152" t="s">
        <v>110</v>
      </c>
      <c r="H60" s="152" t="s">
        <v>238</v>
      </c>
      <c r="I60" s="152" t="s">
        <v>238</v>
      </c>
      <c r="J60" s="151" t="s">
        <v>249</v>
      </c>
      <c r="K60" s="154">
        <v>12725253</v>
      </c>
      <c r="L60" s="154">
        <v>7833720.0999999996</v>
      </c>
    </row>
    <row r="61" spans="1:12" ht="33.75" outlineLevel="7">
      <c r="A61" s="146" t="s">
        <v>251</v>
      </c>
      <c r="B61" s="147" t="s">
        <v>71</v>
      </c>
      <c r="C61" s="147" t="s">
        <v>212</v>
      </c>
      <c r="D61" s="147" t="s">
        <v>83</v>
      </c>
      <c r="E61" s="147" t="s">
        <v>121</v>
      </c>
      <c r="F61" s="147"/>
      <c r="G61" s="147"/>
      <c r="H61" s="147"/>
      <c r="I61" s="147"/>
      <c r="J61" s="148"/>
      <c r="K61" s="150">
        <v>94820</v>
      </c>
      <c r="L61" s="150">
        <v>72776</v>
      </c>
    </row>
    <row r="62" spans="1:12" outlineLevel="7">
      <c r="A62" s="151" t="s">
        <v>108</v>
      </c>
      <c r="B62" s="152" t="s">
        <v>71</v>
      </c>
      <c r="C62" s="152" t="s">
        <v>212</v>
      </c>
      <c r="D62" s="152" t="s">
        <v>83</v>
      </c>
      <c r="E62" s="152" t="s">
        <v>121</v>
      </c>
      <c r="F62" s="152" t="s">
        <v>199</v>
      </c>
      <c r="G62" s="152" t="s">
        <v>110</v>
      </c>
      <c r="H62" s="152" t="s">
        <v>238</v>
      </c>
      <c r="I62" s="152" t="s">
        <v>238</v>
      </c>
      <c r="J62" s="151" t="s">
        <v>249</v>
      </c>
      <c r="K62" s="154">
        <v>94820</v>
      </c>
      <c r="L62" s="154">
        <v>72776</v>
      </c>
    </row>
    <row r="63" spans="1:12" ht="56.25" outlineLevel="7">
      <c r="A63" s="146" t="s">
        <v>241</v>
      </c>
      <c r="B63" s="147" t="s">
        <v>71</v>
      </c>
      <c r="C63" s="147" t="s">
        <v>212</v>
      </c>
      <c r="D63" s="147" t="s">
        <v>83</v>
      </c>
      <c r="E63" s="147" t="s">
        <v>122</v>
      </c>
      <c r="F63" s="147"/>
      <c r="G63" s="147"/>
      <c r="H63" s="147"/>
      <c r="I63" s="147"/>
      <c r="J63" s="148"/>
      <c r="K63" s="150">
        <v>3843026</v>
      </c>
      <c r="L63" s="150">
        <v>2207976.9</v>
      </c>
    </row>
    <row r="64" spans="1:12" outlineLevel="7">
      <c r="A64" s="151" t="s">
        <v>108</v>
      </c>
      <c r="B64" s="152" t="s">
        <v>71</v>
      </c>
      <c r="C64" s="152" t="s">
        <v>212</v>
      </c>
      <c r="D64" s="152" t="s">
        <v>83</v>
      </c>
      <c r="E64" s="152" t="s">
        <v>122</v>
      </c>
      <c r="F64" s="152" t="s">
        <v>199</v>
      </c>
      <c r="G64" s="152" t="s">
        <v>110</v>
      </c>
      <c r="H64" s="152" t="s">
        <v>238</v>
      </c>
      <c r="I64" s="152" t="s">
        <v>238</v>
      </c>
      <c r="J64" s="151" t="s">
        <v>249</v>
      </c>
      <c r="K64" s="154">
        <v>3843026</v>
      </c>
      <c r="L64" s="154">
        <v>2207976.9</v>
      </c>
    </row>
    <row r="65" spans="1:12" ht="22.5" outlineLevel="7">
      <c r="A65" s="146" t="s">
        <v>237</v>
      </c>
      <c r="B65" s="147" t="s">
        <v>71</v>
      </c>
      <c r="C65" s="147" t="s">
        <v>212</v>
      </c>
      <c r="D65" s="147" t="s">
        <v>83</v>
      </c>
      <c r="E65" s="147" t="s">
        <v>109</v>
      </c>
      <c r="F65" s="147"/>
      <c r="G65" s="147"/>
      <c r="H65" s="147"/>
      <c r="I65" s="147"/>
      <c r="J65" s="148"/>
      <c r="K65" s="150">
        <v>1264587</v>
      </c>
      <c r="L65" s="150">
        <v>598947.92000000004</v>
      </c>
    </row>
    <row r="66" spans="1:12" outlineLevel="7">
      <c r="A66" s="151" t="s">
        <v>108</v>
      </c>
      <c r="B66" s="152" t="s">
        <v>71</v>
      </c>
      <c r="C66" s="152" t="s">
        <v>212</v>
      </c>
      <c r="D66" s="152" t="s">
        <v>83</v>
      </c>
      <c r="E66" s="152" t="s">
        <v>109</v>
      </c>
      <c r="F66" s="152" t="s">
        <v>199</v>
      </c>
      <c r="G66" s="152" t="s">
        <v>110</v>
      </c>
      <c r="H66" s="152" t="s">
        <v>238</v>
      </c>
      <c r="I66" s="152" t="s">
        <v>238</v>
      </c>
      <c r="J66" s="151" t="s">
        <v>249</v>
      </c>
      <c r="K66" s="154">
        <v>1264587</v>
      </c>
      <c r="L66" s="154">
        <v>598947.92000000004</v>
      </c>
    </row>
    <row r="67" spans="1:12" outlineLevel="7">
      <c r="A67" s="146" t="s">
        <v>242</v>
      </c>
      <c r="B67" s="147" t="s">
        <v>71</v>
      </c>
      <c r="C67" s="147" t="s">
        <v>212</v>
      </c>
      <c r="D67" s="147" t="s">
        <v>83</v>
      </c>
      <c r="E67" s="147" t="s">
        <v>202</v>
      </c>
      <c r="F67" s="147"/>
      <c r="G67" s="147"/>
      <c r="H67" s="147"/>
      <c r="I67" s="147"/>
      <c r="J67" s="148"/>
      <c r="K67" s="150">
        <v>303274</v>
      </c>
      <c r="L67" s="150">
        <v>211923.03</v>
      </c>
    </row>
    <row r="68" spans="1:12" outlineLevel="7">
      <c r="A68" s="151" t="s">
        <v>108</v>
      </c>
      <c r="B68" s="152" t="s">
        <v>71</v>
      </c>
      <c r="C68" s="152" t="s">
        <v>212</v>
      </c>
      <c r="D68" s="152" t="s">
        <v>83</v>
      </c>
      <c r="E68" s="152" t="s">
        <v>202</v>
      </c>
      <c r="F68" s="152" t="s">
        <v>199</v>
      </c>
      <c r="G68" s="152" t="s">
        <v>110</v>
      </c>
      <c r="H68" s="152" t="s">
        <v>238</v>
      </c>
      <c r="I68" s="152" t="s">
        <v>238</v>
      </c>
      <c r="J68" s="151" t="s">
        <v>249</v>
      </c>
      <c r="K68" s="154">
        <v>303274</v>
      </c>
      <c r="L68" s="154">
        <v>211923.03</v>
      </c>
    </row>
    <row r="69" spans="1:12" outlineLevel="7">
      <c r="A69" s="146" t="s">
        <v>250</v>
      </c>
      <c r="B69" s="147" t="s">
        <v>71</v>
      </c>
      <c r="C69" s="147" t="s">
        <v>212</v>
      </c>
      <c r="D69" s="147" t="s">
        <v>83</v>
      </c>
      <c r="E69" s="147" t="s">
        <v>119</v>
      </c>
      <c r="F69" s="147"/>
      <c r="G69" s="147"/>
      <c r="H69" s="147"/>
      <c r="I69" s="147"/>
      <c r="J69" s="148"/>
      <c r="K69" s="150">
        <v>2000</v>
      </c>
      <c r="L69" s="150">
        <v>0</v>
      </c>
    </row>
    <row r="70" spans="1:12" outlineLevel="7">
      <c r="A70" s="151" t="s">
        <v>108</v>
      </c>
      <c r="B70" s="152" t="s">
        <v>71</v>
      </c>
      <c r="C70" s="152" t="s">
        <v>212</v>
      </c>
      <c r="D70" s="152" t="s">
        <v>83</v>
      </c>
      <c r="E70" s="152" t="s">
        <v>119</v>
      </c>
      <c r="F70" s="152" t="s">
        <v>199</v>
      </c>
      <c r="G70" s="152" t="s">
        <v>110</v>
      </c>
      <c r="H70" s="152" t="s">
        <v>238</v>
      </c>
      <c r="I70" s="152" t="s">
        <v>238</v>
      </c>
      <c r="J70" s="151" t="s">
        <v>249</v>
      </c>
      <c r="K70" s="154">
        <v>2000</v>
      </c>
      <c r="L70" s="154">
        <v>0</v>
      </c>
    </row>
    <row r="71" spans="1:12" outlineLevel="7">
      <c r="A71" s="146" t="s">
        <v>244</v>
      </c>
      <c r="B71" s="147" t="s">
        <v>71</v>
      </c>
      <c r="C71" s="147" t="s">
        <v>212</v>
      </c>
      <c r="D71" s="147" t="s">
        <v>83</v>
      </c>
      <c r="E71" s="147" t="s">
        <v>112</v>
      </c>
      <c r="F71" s="147"/>
      <c r="G71" s="147"/>
      <c r="H71" s="147"/>
      <c r="I71" s="147"/>
      <c r="J71" s="148"/>
      <c r="K71" s="150">
        <v>1000</v>
      </c>
      <c r="L71" s="150">
        <v>0</v>
      </c>
    </row>
    <row r="72" spans="1:12" outlineLevel="7">
      <c r="A72" s="151" t="s">
        <v>108</v>
      </c>
      <c r="B72" s="152" t="s">
        <v>71</v>
      </c>
      <c r="C72" s="152" t="s">
        <v>212</v>
      </c>
      <c r="D72" s="152" t="s">
        <v>83</v>
      </c>
      <c r="E72" s="152" t="s">
        <v>112</v>
      </c>
      <c r="F72" s="152" t="s">
        <v>199</v>
      </c>
      <c r="G72" s="152" t="s">
        <v>110</v>
      </c>
      <c r="H72" s="152" t="s">
        <v>238</v>
      </c>
      <c r="I72" s="152" t="s">
        <v>238</v>
      </c>
      <c r="J72" s="151" t="s">
        <v>249</v>
      </c>
      <c r="K72" s="154">
        <v>1000</v>
      </c>
      <c r="L72" s="154">
        <v>0</v>
      </c>
    </row>
    <row r="73" spans="1:12" ht="22.5" outlineLevel="4">
      <c r="A73" s="164" t="s">
        <v>123</v>
      </c>
      <c r="B73" s="165" t="s">
        <v>71</v>
      </c>
      <c r="C73" s="165" t="s">
        <v>212</v>
      </c>
      <c r="D73" s="165" t="s">
        <v>86</v>
      </c>
      <c r="E73" s="165"/>
      <c r="F73" s="165"/>
      <c r="G73" s="165"/>
      <c r="H73" s="165"/>
      <c r="I73" s="165"/>
      <c r="J73" s="166"/>
      <c r="K73" s="167">
        <v>20021</v>
      </c>
      <c r="L73" s="167">
        <v>0</v>
      </c>
    </row>
    <row r="74" spans="1:12" ht="22.5" outlineLevel="7">
      <c r="A74" s="146" t="s">
        <v>237</v>
      </c>
      <c r="B74" s="147" t="s">
        <v>71</v>
      </c>
      <c r="C74" s="147" t="s">
        <v>212</v>
      </c>
      <c r="D74" s="147" t="s">
        <v>86</v>
      </c>
      <c r="E74" s="147" t="s">
        <v>109</v>
      </c>
      <c r="F74" s="147"/>
      <c r="G74" s="147"/>
      <c r="H74" s="147"/>
      <c r="I74" s="147"/>
      <c r="J74" s="148"/>
      <c r="K74" s="150">
        <v>20021</v>
      </c>
      <c r="L74" s="150">
        <v>0</v>
      </c>
    </row>
    <row r="75" spans="1:12" outlineLevel="7">
      <c r="A75" s="151" t="s">
        <v>108</v>
      </c>
      <c r="B75" s="152" t="s">
        <v>71</v>
      </c>
      <c r="C75" s="152" t="s">
        <v>212</v>
      </c>
      <c r="D75" s="152" t="s">
        <v>86</v>
      </c>
      <c r="E75" s="152" t="s">
        <v>109</v>
      </c>
      <c r="F75" s="152" t="s">
        <v>199</v>
      </c>
      <c r="G75" s="152" t="s">
        <v>110</v>
      </c>
      <c r="H75" s="152" t="s">
        <v>238</v>
      </c>
      <c r="I75" s="152" t="s">
        <v>238</v>
      </c>
      <c r="J75" s="151" t="s">
        <v>249</v>
      </c>
      <c r="K75" s="154">
        <v>21</v>
      </c>
      <c r="L75" s="154">
        <v>0</v>
      </c>
    </row>
    <row r="76" spans="1:12" ht="33.75" outlineLevel="7">
      <c r="A76" s="151" t="s">
        <v>113</v>
      </c>
      <c r="B76" s="152" t="s">
        <v>71</v>
      </c>
      <c r="C76" s="152" t="s">
        <v>212</v>
      </c>
      <c r="D76" s="152" t="s">
        <v>86</v>
      </c>
      <c r="E76" s="152" t="s">
        <v>109</v>
      </c>
      <c r="F76" s="152" t="s">
        <v>214</v>
      </c>
      <c r="G76" s="152" t="s">
        <v>114</v>
      </c>
      <c r="H76" s="152" t="s">
        <v>238</v>
      </c>
      <c r="I76" s="152" t="s">
        <v>238</v>
      </c>
      <c r="J76" s="151" t="s">
        <v>249</v>
      </c>
      <c r="K76" s="154">
        <v>20000</v>
      </c>
      <c r="L76" s="154">
        <v>0</v>
      </c>
    </row>
    <row r="77" spans="1:12">
      <c r="A77" s="155" t="s">
        <v>129</v>
      </c>
      <c r="B77" s="156"/>
      <c r="C77" s="156"/>
      <c r="D77" s="156"/>
      <c r="E77" s="156"/>
      <c r="F77" s="156"/>
      <c r="G77" s="156"/>
      <c r="H77" s="156"/>
      <c r="I77" s="156"/>
      <c r="J77" s="157"/>
      <c r="K77" s="159">
        <v>38625971.899999999</v>
      </c>
      <c r="L77" s="159">
        <v>20551433.210000001</v>
      </c>
    </row>
  </sheetData>
  <mergeCells count="8">
    <mergeCell ref="A11:G11"/>
    <mergeCell ref="A12:G12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O77"/>
  <sheetViews>
    <sheetView showGridLines="0" topLeftCell="A73" workbookViewId="0">
      <selection activeCell="K15" sqref="K15"/>
    </sheetView>
  </sheetViews>
  <sheetFormatPr defaultRowHeight="12.75" customHeight="1" outlineLevelRow="7"/>
  <cols>
    <col min="1" max="1" width="30.7109375" customWidth="1"/>
    <col min="2" max="3" width="10.28515625" customWidth="1"/>
    <col min="4" max="4" width="20.7109375" customWidth="1"/>
    <col min="5" max="10" width="10.28515625" customWidth="1"/>
    <col min="11" max="12" width="15.42578125" customWidth="1"/>
    <col min="14" max="14" width="12.7109375" bestFit="1" customWidth="1"/>
    <col min="15" max="15" width="15.5703125" customWidth="1"/>
  </cols>
  <sheetData>
    <row r="1" spans="1:12">
      <c r="A1" s="248" t="s">
        <v>225</v>
      </c>
      <c r="B1" s="248"/>
      <c r="C1" s="248"/>
      <c r="D1" s="248"/>
      <c r="E1" s="248"/>
      <c r="F1" s="248"/>
      <c r="G1" s="136"/>
      <c r="H1" s="136"/>
      <c r="I1" s="136"/>
      <c r="J1" s="136"/>
    </row>
    <row r="2" spans="1:12">
      <c r="A2" s="138" t="s">
        <v>187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12" ht="14.25">
      <c r="A3" s="139"/>
      <c r="B3" s="140"/>
      <c r="C3" s="140"/>
      <c r="D3" s="140"/>
      <c r="E3" s="140"/>
      <c r="F3" s="140"/>
      <c r="G3" s="140"/>
      <c r="H3" s="140"/>
      <c r="I3" s="140"/>
      <c r="J3" s="140"/>
    </row>
    <row r="4" spans="1:12" ht="14.25">
      <c r="A4" s="139" t="s">
        <v>289</v>
      </c>
      <c r="B4" s="140"/>
      <c r="C4" s="140"/>
      <c r="D4" s="140"/>
      <c r="E4" s="141"/>
      <c r="F4" s="140"/>
      <c r="G4" s="141"/>
      <c r="H4" s="141"/>
      <c r="I4" s="140"/>
      <c r="J4" s="140"/>
    </row>
    <row r="5" spans="1:12">
      <c r="A5" s="136" t="s">
        <v>290</v>
      </c>
      <c r="B5" s="136"/>
      <c r="C5" s="136"/>
      <c r="D5" s="136"/>
      <c r="E5" s="136"/>
      <c r="F5" s="136"/>
      <c r="G5" s="136"/>
      <c r="H5" s="136"/>
      <c r="I5" s="136"/>
      <c r="J5" s="136"/>
    </row>
    <row r="6" spans="1:12">
      <c r="A6" s="246"/>
      <c r="B6" s="247"/>
      <c r="C6" s="247"/>
      <c r="D6" s="247"/>
      <c r="E6" s="247"/>
      <c r="F6" s="247"/>
      <c r="G6" s="247"/>
      <c r="H6" s="247"/>
      <c r="I6" s="188"/>
      <c r="J6" s="188"/>
    </row>
    <row r="7" spans="1:12">
      <c r="A7" s="246" t="s">
        <v>188</v>
      </c>
      <c r="B7" s="247"/>
      <c r="C7" s="247"/>
      <c r="D7" s="247"/>
      <c r="E7" s="247"/>
      <c r="F7" s="247"/>
      <c r="G7" s="247"/>
    </row>
    <row r="8" spans="1:12" ht="65.25" customHeight="1">
      <c r="A8" s="249" t="s">
        <v>291</v>
      </c>
      <c r="B8" s="247"/>
      <c r="C8" s="247"/>
      <c r="D8" s="247"/>
      <c r="E8" s="247"/>
      <c r="F8" s="247"/>
      <c r="G8" s="247"/>
    </row>
    <row r="9" spans="1:12">
      <c r="A9" s="246" t="s">
        <v>189</v>
      </c>
      <c r="B9" s="247"/>
      <c r="C9" s="247"/>
      <c r="D9" s="247"/>
      <c r="E9" s="247"/>
      <c r="F9" s="247"/>
      <c r="G9" s="247"/>
    </row>
    <row r="10" spans="1:12" ht="39.200000000000003" customHeight="1">
      <c r="A10" s="246" t="s">
        <v>283</v>
      </c>
      <c r="B10" s="247"/>
      <c r="C10" s="247"/>
      <c r="D10" s="247"/>
      <c r="E10" s="247"/>
      <c r="F10" s="247"/>
      <c r="G10" s="247"/>
    </row>
    <row r="11" spans="1:12">
      <c r="A11" s="246" t="s">
        <v>229</v>
      </c>
      <c r="B11" s="247"/>
      <c r="C11" s="247"/>
      <c r="D11" s="247"/>
      <c r="E11" s="247"/>
      <c r="F11" s="247"/>
      <c r="G11" s="247"/>
    </row>
    <row r="12" spans="1:12">
      <c r="A12" s="246"/>
      <c r="B12" s="247"/>
      <c r="C12" s="247"/>
      <c r="D12" s="247"/>
      <c r="E12" s="247"/>
      <c r="F12" s="247"/>
      <c r="G12" s="247"/>
    </row>
    <row r="13" spans="1:12">
      <c r="A13" s="143" t="s">
        <v>190</v>
      </c>
      <c r="B13" s="143"/>
      <c r="C13" s="143"/>
      <c r="D13" s="143"/>
      <c r="E13" s="143"/>
      <c r="F13" s="143"/>
      <c r="G13" s="143"/>
      <c r="H13" s="143"/>
      <c r="I13" s="136"/>
      <c r="J13" s="136"/>
    </row>
    <row r="14" spans="1:12" ht="31.5">
      <c r="A14" s="144" t="s">
        <v>97</v>
      </c>
      <c r="B14" s="144" t="s">
        <v>62</v>
      </c>
      <c r="C14" s="144" t="s">
        <v>63</v>
      </c>
      <c r="D14" s="144" t="s">
        <v>61</v>
      </c>
      <c r="E14" s="144" t="s">
        <v>64</v>
      </c>
      <c r="F14" s="144" t="s">
        <v>191</v>
      </c>
      <c r="G14" s="144" t="s">
        <v>98</v>
      </c>
      <c r="H14" s="144" t="s">
        <v>230</v>
      </c>
      <c r="I14" s="144" t="s">
        <v>231</v>
      </c>
      <c r="J14" s="144" t="s">
        <v>232</v>
      </c>
      <c r="K14" s="144" t="s">
        <v>233</v>
      </c>
      <c r="L14" s="144" t="s">
        <v>100</v>
      </c>
    </row>
    <row r="15" spans="1:12" ht="45">
      <c r="A15" s="146" t="s">
        <v>102</v>
      </c>
      <c r="B15" s="147" t="s">
        <v>71</v>
      </c>
      <c r="C15" s="147"/>
      <c r="D15" s="147"/>
      <c r="E15" s="147"/>
      <c r="F15" s="147"/>
      <c r="G15" s="147"/>
      <c r="H15" s="147"/>
      <c r="I15" s="147"/>
      <c r="J15" s="148"/>
      <c r="K15" s="150">
        <v>38769661.899999999</v>
      </c>
      <c r="L15" s="150">
        <v>37247176.399999999</v>
      </c>
    </row>
    <row r="16" spans="1:12" ht="22.5" outlineLevel="1">
      <c r="A16" s="146" t="s">
        <v>105</v>
      </c>
      <c r="B16" s="147" t="s">
        <v>71</v>
      </c>
      <c r="C16" s="147" t="s">
        <v>91</v>
      </c>
      <c r="D16" s="147"/>
      <c r="E16" s="147"/>
      <c r="F16" s="147"/>
      <c r="G16" s="147"/>
      <c r="H16" s="147"/>
      <c r="I16" s="147"/>
      <c r="J16" s="148"/>
      <c r="K16" s="150">
        <v>10053759</v>
      </c>
      <c r="L16" s="150">
        <v>9606141.3200000003</v>
      </c>
    </row>
    <row r="17" spans="1:12" ht="56.25" outlineLevel="2">
      <c r="A17" s="146" t="s">
        <v>106</v>
      </c>
      <c r="B17" s="147" t="s">
        <v>71</v>
      </c>
      <c r="C17" s="147" t="s">
        <v>91</v>
      </c>
      <c r="D17" s="147" t="s">
        <v>67</v>
      </c>
      <c r="E17" s="147"/>
      <c r="F17" s="147"/>
      <c r="G17" s="147"/>
      <c r="H17" s="147"/>
      <c r="I17" s="147"/>
      <c r="J17" s="148"/>
      <c r="K17" s="150">
        <v>10053759</v>
      </c>
      <c r="L17" s="150">
        <v>9606141.3200000003</v>
      </c>
    </row>
    <row r="18" spans="1:12" ht="33.75" outlineLevel="3">
      <c r="A18" s="164" t="s">
        <v>198</v>
      </c>
      <c r="B18" s="165" t="s">
        <v>71</v>
      </c>
      <c r="C18" s="165" t="s">
        <v>91</v>
      </c>
      <c r="D18" s="165" t="s">
        <v>197</v>
      </c>
      <c r="E18" s="165"/>
      <c r="F18" s="165"/>
      <c r="G18" s="165"/>
      <c r="H18" s="165"/>
      <c r="I18" s="165"/>
      <c r="J18" s="166"/>
      <c r="K18" s="167">
        <v>95000</v>
      </c>
      <c r="L18" s="167">
        <v>95000</v>
      </c>
    </row>
    <row r="19" spans="1:12" ht="22.5" outlineLevel="7">
      <c r="A19" s="146" t="s">
        <v>237</v>
      </c>
      <c r="B19" s="147" t="s">
        <v>71</v>
      </c>
      <c r="C19" s="147" t="s">
        <v>91</v>
      </c>
      <c r="D19" s="147" t="s">
        <v>197</v>
      </c>
      <c r="E19" s="147" t="s">
        <v>109</v>
      </c>
      <c r="F19" s="147"/>
      <c r="G19" s="147"/>
      <c r="H19" s="147"/>
      <c r="I19" s="147"/>
      <c r="J19" s="148"/>
      <c r="K19" s="150">
        <v>95000</v>
      </c>
      <c r="L19" s="150">
        <v>95000</v>
      </c>
    </row>
    <row r="20" spans="1:12" outlineLevel="7">
      <c r="A20" s="151" t="s">
        <v>108</v>
      </c>
      <c r="B20" s="152" t="s">
        <v>71</v>
      </c>
      <c r="C20" s="152" t="s">
        <v>91</v>
      </c>
      <c r="D20" s="152" t="s">
        <v>197</v>
      </c>
      <c r="E20" s="152" t="s">
        <v>109</v>
      </c>
      <c r="F20" s="152" t="s">
        <v>199</v>
      </c>
      <c r="G20" s="152" t="s">
        <v>110</v>
      </c>
      <c r="H20" s="152" t="s">
        <v>238</v>
      </c>
      <c r="I20" s="152" t="s">
        <v>238</v>
      </c>
      <c r="J20" s="151" t="s">
        <v>239</v>
      </c>
      <c r="K20" s="154">
        <v>95000</v>
      </c>
      <c r="L20" s="154">
        <v>95000</v>
      </c>
    </row>
    <row r="21" spans="1:12" ht="45" outlineLevel="3">
      <c r="A21" s="164" t="s">
        <v>201</v>
      </c>
      <c r="B21" s="165" t="s">
        <v>71</v>
      </c>
      <c r="C21" s="165" t="s">
        <v>91</v>
      </c>
      <c r="D21" s="165" t="s">
        <v>200</v>
      </c>
      <c r="E21" s="165"/>
      <c r="F21" s="165"/>
      <c r="G21" s="165"/>
      <c r="H21" s="165"/>
      <c r="I21" s="165"/>
      <c r="J21" s="166"/>
      <c r="K21" s="167">
        <v>8601178</v>
      </c>
      <c r="L21" s="167">
        <v>8368560.3200000003</v>
      </c>
    </row>
    <row r="22" spans="1:12" outlineLevel="7">
      <c r="A22" s="146" t="s">
        <v>240</v>
      </c>
      <c r="B22" s="147" t="s">
        <v>71</v>
      </c>
      <c r="C22" s="147" t="s">
        <v>91</v>
      </c>
      <c r="D22" s="147" t="s">
        <v>200</v>
      </c>
      <c r="E22" s="147" t="s">
        <v>120</v>
      </c>
      <c r="F22" s="147"/>
      <c r="G22" s="147"/>
      <c r="H22" s="147"/>
      <c r="I22" s="147"/>
      <c r="J22" s="148"/>
      <c r="K22" s="150">
        <v>3191906</v>
      </c>
      <c r="L22" s="150">
        <v>3191906</v>
      </c>
    </row>
    <row r="23" spans="1:12" outlineLevel="7">
      <c r="A23" s="151" t="s">
        <v>108</v>
      </c>
      <c r="B23" s="152" t="s">
        <v>71</v>
      </c>
      <c r="C23" s="152" t="s">
        <v>91</v>
      </c>
      <c r="D23" s="152" t="s">
        <v>200</v>
      </c>
      <c r="E23" s="152" t="s">
        <v>120</v>
      </c>
      <c r="F23" s="152" t="s">
        <v>199</v>
      </c>
      <c r="G23" s="152" t="s">
        <v>110</v>
      </c>
      <c r="H23" s="152" t="s">
        <v>238</v>
      </c>
      <c r="I23" s="152" t="s">
        <v>238</v>
      </c>
      <c r="J23" s="151" t="s">
        <v>239</v>
      </c>
      <c r="K23" s="154">
        <v>3191906</v>
      </c>
      <c r="L23" s="154">
        <v>3191906</v>
      </c>
    </row>
    <row r="24" spans="1:12" ht="56.25" outlineLevel="7">
      <c r="A24" s="146" t="s">
        <v>241</v>
      </c>
      <c r="B24" s="147" t="s">
        <v>71</v>
      </c>
      <c r="C24" s="147" t="s">
        <v>91</v>
      </c>
      <c r="D24" s="147" t="s">
        <v>200</v>
      </c>
      <c r="E24" s="147" t="s">
        <v>122</v>
      </c>
      <c r="F24" s="147"/>
      <c r="G24" s="147"/>
      <c r="H24" s="147"/>
      <c r="I24" s="147"/>
      <c r="J24" s="148"/>
      <c r="K24" s="150">
        <v>963955</v>
      </c>
      <c r="L24" s="150">
        <v>962385.65</v>
      </c>
    </row>
    <row r="25" spans="1:12" outlineLevel="7">
      <c r="A25" s="151" t="s">
        <v>108</v>
      </c>
      <c r="B25" s="152" t="s">
        <v>71</v>
      </c>
      <c r="C25" s="152" t="s">
        <v>91</v>
      </c>
      <c r="D25" s="152" t="s">
        <v>200</v>
      </c>
      <c r="E25" s="152" t="s">
        <v>122</v>
      </c>
      <c r="F25" s="152" t="s">
        <v>199</v>
      </c>
      <c r="G25" s="152" t="s">
        <v>110</v>
      </c>
      <c r="H25" s="152" t="s">
        <v>238</v>
      </c>
      <c r="I25" s="152" t="s">
        <v>238</v>
      </c>
      <c r="J25" s="151" t="s">
        <v>239</v>
      </c>
      <c r="K25" s="154">
        <v>963955</v>
      </c>
      <c r="L25" s="154">
        <v>962385.65</v>
      </c>
    </row>
    <row r="26" spans="1:12" ht="22.5" outlineLevel="7">
      <c r="A26" s="146" t="s">
        <v>237</v>
      </c>
      <c r="B26" s="147" t="s">
        <v>71</v>
      </c>
      <c r="C26" s="147" t="s">
        <v>91</v>
      </c>
      <c r="D26" s="147" t="s">
        <v>200</v>
      </c>
      <c r="E26" s="147" t="s">
        <v>109</v>
      </c>
      <c r="F26" s="147"/>
      <c r="G26" s="147"/>
      <c r="H26" s="147"/>
      <c r="I26" s="147"/>
      <c r="J26" s="148"/>
      <c r="K26" s="150">
        <v>3728111</v>
      </c>
      <c r="L26" s="150">
        <v>3667263.58</v>
      </c>
    </row>
    <row r="27" spans="1:12" outlineLevel="7">
      <c r="A27" s="151" t="s">
        <v>108</v>
      </c>
      <c r="B27" s="152" t="s">
        <v>71</v>
      </c>
      <c r="C27" s="152" t="s">
        <v>91</v>
      </c>
      <c r="D27" s="152" t="s">
        <v>200</v>
      </c>
      <c r="E27" s="152" t="s">
        <v>109</v>
      </c>
      <c r="F27" s="152" t="s">
        <v>199</v>
      </c>
      <c r="G27" s="152" t="s">
        <v>110</v>
      </c>
      <c r="H27" s="152" t="s">
        <v>238</v>
      </c>
      <c r="I27" s="152" t="s">
        <v>238</v>
      </c>
      <c r="J27" s="151" t="s">
        <v>239</v>
      </c>
      <c r="K27" s="154">
        <v>3728111</v>
      </c>
      <c r="L27" s="154">
        <v>3667263.58</v>
      </c>
    </row>
    <row r="28" spans="1:12" outlineLevel="7">
      <c r="A28" s="146" t="s">
        <v>242</v>
      </c>
      <c r="B28" s="147" t="s">
        <v>71</v>
      </c>
      <c r="C28" s="147" t="s">
        <v>91</v>
      </c>
      <c r="D28" s="147" t="s">
        <v>200</v>
      </c>
      <c r="E28" s="147" t="s">
        <v>202</v>
      </c>
      <c r="F28" s="147"/>
      <c r="G28" s="147"/>
      <c r="H28" s="147"/>
      <c r="I28" s="147"/>
      <c r="J28" s="148"/>
      <c r="K28" s="150">
        <v>717206</v>
      </c>
      <c r="L28" s="150">
        <v>547005.09</v>
      </c>
    </row>
    <row r="29" spans="1:12" outlineLevel="7">
      <c r="A29" s="151" t="s">
        <v>108</v>
      </c>
      <c r="B29" s="152" t="s">
        <v>71</v>
      </c>
      <c r="C29" s="152" t="s">
        <v>91</v>
      </c>
      <c r="D29" s="152" t="s">
        <v>200</v>
      </c>
      <c r="E29" s="152" t="s">
        <v>202</v>
      </c>
      <c r="F29" s="152" t="s">
        <v>199</v>
      </c>
      <c r="G29" s="152" t="s">
        <v>110</v>
      </c>
      <c r="H29" s="152" t="s">
        <v>238</v>
      </c>
      <c r="I29" s="152" t="s">
        <v>238</v>
      </c>
      <c r="J29" s="151" t="s">
        <v>239</v>
      </c>
      <c r="K29" s="154">
        <v>717206</v>
      </c>
      <c r="L29" s="154">
        <v>547005.09</v>
      </c>
    </row>
    <row r="30" spans="1:12" ht="45" outlineLevel="3">
      <c r="A30" s="164" t="s">
        <v>107</v>
      </c>
      <c r="B30" s="165" t="s">
        <v>71</v>
      </c>
      <c r="C30" s="165" t="s">
        <v>91</v>
      </c>
      <c r="D30" s="165" t="s">
        <v>88</v>
      </c>
      <c r="E30" s="165"/>
      <c r="F30" s="165"/>
      <c r="G30" s="165"/>
      <c r="H30" s="165"/>
      <c r="I30" s="165"/>
      <c r="J30" s="166"/>
      <c r="K30" s="167">
        <v>1357581</v>
      </c>
      <c r="L30" s="167">
        <v>1142581</v>
      </c>
    </row>
    <row r="31" spans="1:12" ht="22.5" outlineLevel="4">
      <c r="A31" s="189" t="s">
        <v>89</v>
      </c>
      <c r="B31" s="190" t="s">
        <v>71</v>
      </c>
      <c r="C31" s="190" t="s">
        <v>91</v>
      </c>
      <c r="D31" s="190" t="s">
        <v>90</v>
      </c>
      <c r="E31" s="190"/>
      <c r="F31" s="190"/>
      <c r="G31" s="190"/>
      <c r="H31" s="190"/>
      <c r="I31" s="190"/>
      <c r="J31" s="191"/>
      <c r="K31" s="192">
        <v>75000</v>
      </c>
      <c r="L31" s="192">
        <v>75000</v>
      </c>
    </row>
    <row r="32" spans="1:12" ht="22.5" outlineLevel="7">
      <c r="A32" s="146" t="s">
        <v>237</v>
      </c>
      <c r="B32" s="147" t="s">
        <v>71</v>
      </c>
      <c r="C32" s="147" t="s">
        <v>91</v>
      </c>
      <c r="D32" s="147" t="s">
        <v>90</v>
      </c>
      <c r="E32" s="147" t="s">
        <v>109</v>
      </c>
      <c r="F32" s="147"/>
      <c r="G32" s="147"/>
      <c r="H32" s="147"/>
      <c r="I32" s="147"/>
      <c r="J32" s="148"/>
      <c r="K32" s="150">
        <v>75000</v>
      </c>
      <c r="L32" s="150">
        <v>75000</v>
      </c>
    </row>
    <row r="33" spans="1:15" outlineLevel="7">
      <c r="A33" s="151" t="s">
        <v>108</v>
      </c>
      <c r="B33" s="152" t="s">
        <v>71</v>
      </c>
      <c r="C33" s="152" t="s">
        <v>91</v>
      </c>
      <c r="D33" s="152" t="s">
        <v>90</v>
      </c>
      <c r="E33" s="152" t="s">
        <v>109</v>
      </c>
      <c r="F33" s="152" t="s">
        <v>199</v>
      </c>
      <c r="G33" s="152" t="s">
        <v>110</v>
      </c>
      <c r="H33" s="152" t="s">
        <v>238</v>
      </c>
      <c r="I33" s="152" t="s">
        <v>238</v>
      </c>
      <c r="J33" s="151" t="s">
        <v>243</v>
      </c>
      <c r="K33" s="154">
        <v>75000</v>
      </c>
      <c r="L33" s="154">
        <v>75000</v>
      </c>
    </row>
    <row r="34" spans="1:15" ht="33.75" outlineLevel="4">
      <c r="A34" s="189" t="s">
        <v>111</v>
      </c>
      <c r="B34" s="190" t="s">
        <v>71</v>
      </c>
      <c r="C34" s="190" t="s">
        <v>91</v>
      </c>
      <c r="D34" s="190" t="s">
        <v>96</v>
      </c>
      <c r="E34" s="190"/>
      <c r="F34" s="190"/>
      <c r="G34" s="190"/>
      <c r="H34" s="190"/>
      <c r="I34" s="190"/>
      <c r="J34" s="191"/>
      <c r="K34" s="192">
        <v>500000</v>
      </c>
      <c r="L34" s="192">
        <v>285000</v>
      </c>
    </row>
    <row r="35" spans="1:15" outlineLevel="7">
      <c r="A35" s="146" t="s">
        <v>244</v>
      </c>
      <c r="B35" s="147" t="s">
        <v>71</v>
      </c>
      <c r="C35" s="147" t="s">
        <v>91</v>
      </c>
      <c r="D35" s="147" t="s">
        <v>96</v>
      </c>
      <c r="E35" s="147" t="s">
        <v>112</v>
      </c>
      <c r="F35" s="147"/>
      <c r="G35" s="147"/>
      <c r="H35" s="147"/>
      <c r="I35" s="147"/>
      <c r="J35" s="148"/>
      <c r="K35" s="150">
        <v>500000</v>
      </c>
      <c r="L35" s="150">
        <v>285000</v>
      </c>
    </row>
    <row r="36" spans="1:15" outlineLevel="7">
      <c r="A36" s="151" t="s">
        <v>108</v>
      </c>
      <c r="B36" s="152" t="s">
        <v>71</v>
      </c>
      <c r="C36" s="152" t="s">
        <v>91</v>
      </c>
      <c r="D36" s="152" t="s">
        <v>96</v>
      </c>
      <c r="E36" s="152" t="s">
        <v>112</v>
      </c>
      <c r="F36" s="152" t="s">
        <v>199</v>
      </c>
      <c r="G36" s="152" t="s">
        <v>110</v>
      </c>
      <c r="H36" s="152" t="s">
        <v>238</v>
      </c>
      <c r="I36" s="152" t="s">
        <v>238</v>
      </c>
      <c r="J36" s="151" t="s">
        <v>243</v>
      </c>
      <c r="K36" s="154">
        <v>500000</v>
      </c>
      <c r="L36" s="154">
        <v>285000</v>
      </c>
    </row>
    <row r="37" spans="1:15" ht="33.75" outlineLevel="4">
      <c r="A37" s="189" t="s">
        <v>92</v>
      </c>
      <c r="B37" s="190" t="s">
        <v>71</v>
      </c>
      <c r="C37" s="190" t="s">
        <v>91</v>
      </c>
      <c r="D37" s="190" t="s">
        <v>93</v>
      </c>
      <c r="E37" s="190"/>
      <c r="F37" s="190"/>
      <c r="G37" s="190"/>
      <c r="H37" s="190"/>
      <c r="I37" s="190"/>
      <c r="J37" s="191"/>
      <c r="K37" s="192">
        <v>782581</v>
      </c>
      <c r="L37" s="192">
        <v>782581</v>
      </c>
    </row>
    <row r="38" spans="1:15" ht="22.5" outlineLevel="7">
      <c r="A38" s="146" t="s">
        <v>237</v>
      </c>
      <c r="B38" s="147" t="s">
        <v>71</v>
      </c>
      <c r="C38" s="147" t="s">
        <v>91</v>
      </c>
      <c r="D38" s="147" t="s">
        <v>93</v>
      </c>
      <c r="E38" s="147" t="s">
        <v>109</v>
      </c>
      <c r="F38" s="147"/>
      <c r="G38" s="147"/>
      <c r="H38" s="147"/>
      <c r="I38" s="147"/>
      <c r="J38" s="148"/>
      <c r="K38" s="150">
        <v>782581</v>
      </c>
      <c r="L38" s="150">
        <v>782581</v>
      </c>
    </row>
    <row r="39" spans="1:15" outlineLevel="7">
      <c r="A39" s="151" t="s">
        <v>245</v>
      </c>
      <c r="B39" s="152" t="s">
        <v>71</v>
      </c>
      <c r="C39" s="152" t="s">
        <v>91</v>
      </c>
      <c r="D39" s="152" t="s">
        <v>93</v>
      </c>
      <c r="E39" s="152" t="s">
        <v>109</v>
      </c>
      <c r="F39" s="152" t="s">
        <v>246</v>
      </c>
      <c r="G39" s="152" t="s">
        <v>114</v>
      </c>
      <c r="H39" s="152" t="s">
        <v>238</v>
      </c>
      <c r="I39" s="152" t="s">
        <v>247</v>
      </c>
      <c r="J39" s="151" t="s">
        <v>243</v>
      </c>
      <c r="K39" s="154">
        <v>29360.1</v>
      </c>
      <c r="L39" s="154">
        <v>29360.1</v>
      </c>
    </row>
    <row r="40" spans="1:15" ht="33.75" outlineLevel="7">
      <c r="A40" s="151" t="s">
        <v>113</v>
      </c>
      <c r="B40" s="152" t="s">
        <v>71</v>
      </c>
      <c r="C40" s="152" t="s">
        <v>91</v>
      </c>
      <c r="D40" s="152" t="s">
        <v>93</v>
      </c>
      <c r="E40" s="152" t="s">
        <v>109</v>
      </c>
      <c r="F40" s="152" t="s">
        <v>246</v>
      </c>
      <c r="G40" s="152" t="s">
        <v>114</v>
      </c>
      <c r="H40" s="152" t="s">
        <v>238</v>
      </c>
      <c r="I40" s="152" t="s">
        <v>238</v>
      </c>
      <c r="J40" s="151" t="s">
        <v>243</v>
      </c>
      <c r="K40" s="154">
        <v>698439.9</v>
      </c>
      <c r="L40" s="154">
        <v>698439.9</v>
      </c>
    </row>
    <row r="41" spans="1:15" outlineLevel="7">
      <c r="A41" s="151" t="s">
        <v>245</v>
      </c>
      <c r="B41" s="152" t="s">
        <v>71</v>
      </c>
      <c r="C41" s="152" t="s">
        <v>91</v>
      </c>
      <c r="D41" s="152" t="s">
        <v>93</v>
      </c>
      <c r="E41" s="152" t="s">
        <v>109</v>
      </c>
      <c r="F41" s="152" t="s">
        <v>199</v>
      </c>
      <c r="G41" s="152" t="s">
        <v>110</v>
      </c>
      <c r="H41" s="152" t="s">
        <v>238</v>
      </c>
      <c r="I41" s="152" t="s">
        <v>247</v>
      </c>
      <c r="J41" s="151" t="s">
        <v>243</v>
      </c>
      <c r="K41" s="154">
        <v>2209.9</v>
      </c>
      <c r="L41" s="154">
        <v>2209.9</v>
      </c>
    </row>
    <row r="42" spans="1:15" outlineLevel="7">
      <c r="A42" s="151" t="s">
        <v>108</v>
      </c>
      <c r="B42" s="152" t="s">
        <v>71</v>
      </c>
      <c r="C42" s="152" t="s">
        <v>91</v>
      </c>
      <c r="D42" s="152" t="s">
        <v>93</v>
      </c>
      <c r="E42" s="152" t="s">
        <v>109</v>
      </c>
      <c r="F42" s="152" t="s">
        <v>199</v>
      </c>
      <c r="G42" s="152" t="s">
        <v>110</v>
      </c>
      <c r="H42" s="152" t="s">
        <v>238</v>
      </c>
      <c r="I42" s="152" t="s">
        <v>238</v>
      </c>
      <c r="J42" s="151" t="s">
        <v>243</v>
      </c>
      <c r="K42" s="154">
        <v>52571.1</v>
      </c>
      <c r="L42" s="154">
        <v>52571.1</v>
      </c>
    </row>
    <row r="43" spans="1:15" outlineLevel="1">
      <c r="A43" s="146" t="s">
        <v>210</v>
      </c>
      <c r="B43" s="147" t="s">
        <v>71</v>
      </c>
      <c r="C43" s="147" t="s">
        <v>77</v>
      </c>
      <c r="D43" s="147"/>
      <c r="E43" s="147"/>
      <c r="F43" s="147"/>
      <c r="G43" s="147"/>
      <c r="H43" s="147"/>
      <c r="I43" s="147"/>
      <c r="J43" s="148"/>
      <c r="K43" s="150">
        <v>10517131.9</v>
      </c>
      <c r="L43" s="150">
        <v>9744462.2400000002</v>
      </c>
    </row>
    <row r="44" spans="1:15" ht="56.25" outlineLevel="2">
      <c r="A44" s="146" t="s">
        <v>106</v>
      </c>
      <c r="B44" s="147" t="s">
        <v>71</v>
      </c>
      <c r="C44" s="147" t="s">
        <v>77</v>
      </c>
      <c r="D44" s="147" t="s">
        <v>67</v>
      </c>
      <c r="E44" s="147"/>
      <c r="F44" s="147"/>
      <c r="G44" s="147"/>
      <c r="H44" s="147"/>
      <c r="I44" s="147"/>
      <c r="J44" s="148"/>
      <c r="K44" s="150">
        <v>10517131.9</v>
      </c>
      <c r="L44" s="150">
        <v>9744462.2400000002</v>
      </c>
    </row>
    <row r="45" spans="1:15" ht="56.25" outlineLevel="3">
      <c r="A45" s="164" t="s">
        <v>118</v>
      </c>
      <c r="B45" s="165" t="s">
        <v>71</v>
      </c>
      <c r="C45" s="165" t="s">
        <v>77</v>
      </c>
      <c r="D45" s="165" t="s">
        <v>76</v>
      </c>
      <c r="E45" s="165"/>
      <c r="F45" s="165"/>
      <c r="G45" s="165"/>
      <c r="H45" s="165"/>
      <c r="I45" s="165"/>
      <c r="J45" s="166"/>
      <c r="K45" s="167">
        <v>10517131.9</v>
      </c>
      <c r="L45" s="167">
        <v>9744462.2400000002</v>
      </c>
      <c r="N45" s="45"/>
      <c r="O45" s="45"/>
    </row>
    <row r="46" spans="1:15" ht="45" outlineLevel="4">
      <c r="A46" s="189" t="s">
        <v>209</v>
      </c>
      <c r="B46" s="190" t="s">
        <v>71</v>
      </c>
      <c r="C46" s="190" t="s">
        <v>77</v>
      </c>
      <c r="D46" s="190" t="s">
        <v>208</v>
      </c>
      <c r="E46" s="190"/>
      <c r="F46" s="190"/>
      <c r="G46" s="190"/>
      <c r="H46" s="190"/>
      <c r="I46" s="190"/>
      <c r="J46" s="191"/>
      <c r="K46" s="192">
        <v>10517131.9</v>
      </c>
      <c r="L46" s="192">
        <v>9744462.2400000002</v>
      </c>
    </row>
    <row r="47" spans="1:15" ht="22.5" outlineLevel="7">
      <c r="A47" s="146" t="s">
        <v>237</v>
      </c>
      <c r="B47" s="147" t="s">
        <v>71</v>
      </c>
      <c r="C47" s="147" t="s">
        <v>77</v>
      </c>
      <c r="D47" s="147" t="s">
        <v>208</v>
      </c>
      <c r="E47" s="147" t="s">
        <v>109</v>
      </c>
      <c r="F47" s="147"/>
      <c r="G47" s="147"/>
      <c r="H47" s="147"/>
      <c r="I47" s="147"/>
      <c r="J47" s="148"/>
      <c r="K47" s="150">
        <v>5571748</v>
      </c>
      <c r="L47" s="150">
        <v>5270398.28</v>
      </c>
    </row>
    <row r="48" spans="1:15" outlineLevel="7">
      <c r="A48" s="151" t="s">
        <v>108</v>
      </c>
      <c r="B48" s="152" t="s">
        <v>71</v>
      </c>
      <c r="C48" s="152" t="s">
        <v>77</v>
      </c>
      <c r="D48" s="152" t="s">
        <v>208</v>
      </c>
      <c r="E48" s="152" t="s">
        <v>109</v>
      </c>
      <c r="F48" s="152" t="s">
        <v>199</v>
      </c>
      <c r="G48" s="152" t="s">
        <v>110</v>
      </c>
      <c r="H48" s="152" t="s">
        <v>238</v>
      </c>
      <c r="I48" s="152" t="s">
        <v>238</v>
      </c>
      <c r="J48" s="151" t="s">
        <v>249</v>
      </c>
      <c r="K48" s="154">
        <v>5571748</v>
      </c>
      <c r="L48" s="154">
        <v>5270398.28</v>
      </c>
    </row>
    <row r="49" spans="1:15" outlineLevel="7">
      <c r="A49" s="146" t="s">
        <v>242</v>
      </c>
      <c r="B49" s="147" t="s">
        <v>71</v>
      </c>
      <c r="C49" s="147" t="s">
        <v>77</v>
      </c>
      <c r="D49" s="147" t="s">
        <v>208</v>
      </c>
      <c r="E49" s="147" t="s">
        <v>202</v>
      </c>
      <c r="F49" s="147"/>
      <c r="G49" s="147"/>
      <c r="H49" s="147"/>
      <c r="I49" s="147"/>
      <c r="J49" s="148"/>
      <c r="K49" s="150">
        <v>4922710.9000000004</v>
      </c>
      <c r="L49" s="150">
        <v>4453790.96</v>
      </c>
    </row>
    <row r="50" spans="1:15" outlineLevel="7">
      <c r="A50" s="151" t="s">
        <v>108</v>
      </c>
      <c r="B50" s="152" t="s">
        <v>71</v>
      </c>
      <c r="C50" s="152" t="s">
        <v>77</v>
      </c>
      <c r="D50" s="152" t="s">
        <v>208</v>
      </c>
      <c r="E50" s="152" t="s">
        <v>202</v>
      </c>
      <c r="F50" s="152" t="s">
        <v>199</v>
      </c>
      <c r="G50" s="152" t="s">
        <v>110</v>
      </c>
      <c r="H50" s="152" t="s">
        <v>238</v>
      </c>
      <c r="I50" s="152" t="s">
        <v>238</v>
      </c>
      <c r="J50" s="151" t="s">
        <v>249</v>
      </c>
      <c r="K50" s="154">
        <v>4922710.9000000004</v>
      </c>
      <c r="L50" s="154">
        <v>4453790.96</v>
      </c>
    </row>
    <row r="51" spans="1:15" ht="45" outlineLevel="7">
      <c r="A51" s="146" t="s">
        <v>286</v>
      </c>
      <c r="B51" s="147" t="s">
        <v>71</v>
      </c>
      <c r="C51" s="147" t="s">
        <v>77</v>
      </c>
      <c r="D51" s="147" t="s">
        <v>208</v>
      </c>
      <c r="E51" s="147" t="s">
        <v>287</v>
      </c>
      <c r="F51" s="147"/>
      <c r="G51" s="147"/>
      <c r="H51" s="147"/>
      <c r="I51" s="147"/>
      <c r="J51" s="148"/>
      <c r="K51" s="150">
        <v>20273</v>
      </c>
      <c r="L51" s="150">
        <v>20273</v>
      </c>
    </row>
    <row r="52" spans="1:15" outlineLevel="7">
      <c r="A52" s="151" t="s">
        <v>108</v>
      </c>
      <c r="B52" s="152" t="s">
        <v>71</v>
      </c>
      <c r="C52" s="152" t="s">
        <v>77</v>
      </c>
      <c r="D52" s="152" t="s">
        <v>208</v>
      </c>
      <c r="E52" s="152" t="s">
        <v>287</v>
      </c>
      <c r="F52" s="152" t="s">
        <v>199</v>
      </c>
      <c r="G52" s="152" t="s">
        <v>110</v>
      </c>
      <c r="H52" s="152" t="s">
        <v>238</v>
      </c>
      <c r="I52" s="152" t="s">
        <v>238</v>
      </c>
      <c r="J52" s="151" t="s">
        <v>249</v>
      </c>
      <c r="K52" s="154">
        <v>20273</v>
      </c>
      <c r="L52" s="154">
        <v>20273</v>
      </c>
    </row>
    <row r="53" spans="1:15" outlineLevel="7">
      <c r="A53" s="146" t="s">
        <v>250</v>
      </c>
      <c r="B53" s="147" t="s">
        <v>71</v>
      </c>
      <c r="C53" s="147" t="s">
        <v>77</v>
      </c>
      <c r="D53" s="147" t="s">
        <v>208</v>
      </c>
      <c r="E53" s="147" t="s">
        <v>119</v>
      </c>
      <c r="F53" s="147"/>
      <c r="G53" s="147"/>
      <c r="H53" s="147"/>
      <c r="I53" s="147"/>
      <c r="J53" s="148"/>
      <c r="K53" s="150">
        <v>2400</v>
      </c>
      <c r="L53" s="150">
        <v>0</v>
      </c>
    </row>
    <row r="54" spans="1:15" outlineLevel="7">
      <c r="A54" s="151" t="s">
        <v>108</v>
      </c>
      <c r="B54" s="152" t="s">
        <v>71</v>
      </c>
      <c r="C54" s="152" t="s">
        <v>77</v>
      </c>
      <c r="D54" s="152" t="s">
        <v>208</v>
      </c>
      <c r="E54" s="152" t="s">
        <v>119</v>
      </c>
      <c r="F54" s="152" t="s">
        <v>199</v>
      </c>
      <c r="G54" s="152" t="s">
        <v>110</v>
      </c>
      <c r="H54" s="152" t="s">
        <v>238</v>
      </c>
      <c r="I54" s="152" t="s">
        <v>238</v>
      </c>
      <c r="J54" s="151" t="s">
        <v>249</v>
      </c>
      <c r="K54" s="154">
        <v>2400</v>
      </c>
      <c r="L54" s="154">
        <v>0</v>
      </c>
    </row>
    <row r="55" spans="1:15" ht="45" outlineLevel="1">
      <c r="A55" s="146" t="s">
        <v>211</v>
      </c>
      <c r="B55" s="147" t="s">
        <v>71</v>
      </c>
      <c r="C55" s="147" t="s">
        <v>212</v>
      </c>
      <c r="D55" s="147"/>
      <c r="E55" s="147"/>
      <c r="F55" s="147"/>
      <c r="G55" s="147"/>
      <c r="H55" s="147"/>
      <c r="I55" s="147"/>
      <c r="J55" s="148"/>
      <c r="K55" s="150">
        <v>18198771</v>
      </c>
      <c r="L55" s="150">
        <v>17896572.84</v>
      </c>
    </row>
    <row r="56" spans="1:15" ht="56.25" outlineLevel="2">
      <c r="A56" s="146" t="s">
        <v>106</v>
      </c>
      <c r="B56" s="147" t="s">
        <v>71</v>
      </c>
      <c r="C56" s="147" t="s">
        <v>212</v>
      </c>
      <c r="D56" s="147" t="s">
        <v>67</v>
      </c>
      <c r="E56" s="147"/>
      <c r="F56" s="147"/>
      <c r="G56" s="147"/>
      <c r="H56" s="147"/>
      <c r="I56" s="147"/>
      <c r="J56" s="148"/>
      <c r="K56" s="150">
        <v>18198771</v>
      </c>
      <c r="L56" s="150">
        <v>17896572.84</v>
      </c>
    </row>
    <row r="57" spans="1:15" ht="56.25" outlineLevel="3">
      <c r="A57" s="164" t="s">
        <v>118</v>
      </c>
      <c r="B57" s="165" t="s">
        <v>71</v>
      </c>
      <c r="C57" s="165" t="s">
        <v>212</v>
      </c>
      <c r="D57" s="165" t="s">
        <v>76</v>
      </c>
      <c r="E57" s="165"/>
      <c r="F57" s="165"/>
      <c r="G57" s="165"/>
      <c r="H57" s="165"/>
      <c r="I57" s="165"/>
      <c r="J57" s="166"/>
      <c r="K57" s="167">
        <v>18198771</v>
      </c>
      <c r="L57" s="167">
        <v>17896572.84</v>
      </c>
    </row>
    <row r="58" spans="1:15" ht="56.25" outlineLevel="4">
      <c r="A58" s="189" t="s">
        <v>82</v>
      </c>
      <c r="B58" s="190" t="s">
        <v>71</v>
      </c>
      <c r="C58" s="190" t="s">
        <v>212</v>
      </c>
      <c r="D58" s="190" t="s">
        <v>83</v>
      </c>
      <c r="E58" s="190"/>
      <c r="F58" s="190"/>
      <c r="G58" s="190"/>
      <c r="H58" s="190"/>
      <c r="I58" s="190"/>
      <c r="J58" s="191"/>
      <c r="K58" s="192">
        <v>18178750</v>
      </c>
      <c r="L58" s="192">
        <v>17876551.84</v>
      </c>
      <c r="N58" s="45"/>
      <c r="O58" s="45"/>
    </row>
    <row r="59" spans="1:15" outlineLevel="7">
      <c r="A59" s="146" t="s">
        <v>240</v>
      </c>
      <c r="B59" s="147" t="s">
        <v>71</v>
      </c>
      <c r="C59" s="147" t="s">
        <v>212</v>
      </c>
      <c r="D59" s="147" t="s">
        <v>83</v>
      </c>
      <c r="E59" s="147" t="s">
        <v>120</v>
      </c>
      <c r="F59" s="147"/>
      <c r="G59" s="147"/>
      <c r="H59" s="147"/>
      <c r="I59" s="147"/>
      <c r="J59" s="148"/>
      <c r="K59" s="150">
        <v>12725253</v>
      </c>
      <c r="L59" s="150">
        <v>12725253</v>
      </c>
    </row>
    <row r="60" spans="1:15" outlineLevel="7">
      <c r="A60" s="151" t="s">
        <v>108</v>
      </c>
      <c r="B60" s="152" t="s">
        <v>71</v>
      </c>
      <c r="C60" s="152" t="s">
        <v>212</v>
      </c>
      <c r="D60" s="152" t="s">
        <v>83</v>
      </c>
      <c r="E60" s="152" t="s">
        <v>120</v>
      </c>
      <c r="F60" s="152" t="s">
        <v>199</v>
      </c>
      <c r="G60" s="152" t="s">
        <v>110</v>
      </c>
      <c r="H60" s="152" t="s">
        <v>238</v>
      </c>
      <c r="I60" s="152" t="s">
        <v>238</v>
      </c>
      <c r="J60" s="151" t="s">
        <v>249</v>
      </c>
      <c r="K60" s="154">
        <v>12725253</v>
      </c>
      <c r="L60" s="154">
        <v>12725253</v>
      </c>
    </row>
    <row r="61" spans="1:15" ht="33.75" outlineLevel="7">
      <c r="A61" s="146" t="s">
        <v>251</v>
      </c>
      <c r="B61" s="147" t="s">
        <v>71</v>
      </c>
      <c r="C61" s="147" t="s">
        <v>212</v>
      </c>
      <c r="D61" s="147" t="s">
        <v>83</v>
      </c>
      <c r="E61" s="147" t="s">
        <v>121</v>
      </c>
      <c r="F61" s="147"/>
      <c r="G61" s="147"/>
      <c r="H61" s="147"/>
      <c r="I61" s="147"/>
      <c r="J61" s="148"/>
      <c r="K61" s="150">
        <v>94820</v>
      </c>
      <c r="L61" s="150">
        <v>75176</v>
      </c>
    </row>
    <row r="62" spans="1:15" outlineLevel="7">
      <c r="A62" s="151" t="s">
        <v>108</v>
      </c>
      <c r="B62" s="152" t="s">
        <v>71</v>
      </c>
      <c r="C62" s="152" t="s">
        <v>212</v>
      </c>
      <c r="D62" s="152" t="s">
        <v>83</v>
      </c>
      <c r="E62" s="152" t="s">
        <v>121</v>
      </c>
      <c r="F62" s="152" t="s">
        <v>199</v>
      </c>
      <c r="G62" s="152" t="s">
        <v>110</v>
      </c>
      <c r="H62" s="152" t="s">
        <v>238</v>
      </c>
      <c r="I62" s="152" t="s">
        <v>238</v>
      </c>
      <c r="J62" s="151" t="s">
        <v>249</v>
      </c>
      <c r="K62" s="154">
        <v>94820</v>
      </c>
      <c r="L62" s="154">
        <v>75176</v>
      </c>
    </row>
    <row r="63" spans="1:15" ht="56.25" outlineLevel="7">
      <c r="A63" s="146" t="s">
        <v>241</v>
      </c>
      <c r="B63" s="147" t="s">
        <v>71</v>
      </c>
      <c r="C63" s="147" t="s">
        <v>212</v>
      </c>
      <c r="D63" s="147" t="s">
        <v>83</v>
      </c>
      <c r="E63" s="147" t="s">
        <v>122</v>
      </c>
      <c r="F63" s="147"/>
      <c r="G63" s="147"/>
      <c r="H63" s="147"/>
      <c r="I63" s="147"/>
      <c r="J63" s="148"/>
      <c r="K63" s="150">
        <v>3843026</v>
      </c>
      <c r="L63" s="150">
        <v>3802747.07</v>
      </c>
    </row>
    <row r="64" spans="1:15" outlineLevel="7">
      <c r="A64" s="151" t="s">
        <v>108</v>
      </c>
      <c r="B64" s="152" t="s">
        <v>71</v>
      </c>
      <c r="C64" s="152" t="s">
        <v>212</v>
      </c>
      <c r="D64" s="152" t="s">
        <v>83</v>
      </c>
      <c r="E64" s="152" t="s">
        <v>122</v>
      </c>
      <c r="F64" s="152" t="s">
        <v>199</v>
      </c>
      <c r="G64" s="152" t="s">
        <v>110</v>
      </c>
      <c r="H64" s="152" t="s">
        <v>238</v>
      </c>
      <c r="I64" s="152" t="s">
        <v>238</v>
      </c>
      <c r="J64" s="151" t="s">
        <v>249</v>
      </c>
      <c r="K64" s="154">
        <v>3843026</v>
      </c>
      <c r="L64" s="154">
        <v>3802747.07</v>
      </c>
    </row>
    <row r="65" spans="1:12" ht="22.5" outlineLevel="7">
      <c r="A65" s="146" t="s">
        <v>237</v>
      </c>
      <c r="B65" s="147" t="s">
        <v>71</v>
      </c>
      <c r="C65" s="147" t="s">
        <v>212</v>
      </c>
      <c r="D65" s="147" t="s">
        <v>83</v>
      </c>
      <c r="E65" s="147" t="s">
        <v>109</v>
      </c>
      <c r="F65" s="147"/>
      <c r="G65" s="147"/>
      <c r="H65" s="147"/>
      <c r="I65" s="147"/>
      <c r="J65" s="148"/>
      <c r="K65" s="150">
        <v>1161577</v>
      </c>
      <c r="L65" s="150">
        <v>982023.2</v>
      </c>
    </row>
    <row r="66" spans="1:12" outlineLevel="7">
      <c r="A66" s="151" t="s">
        <v>108</v>
      </c>
      <c r="B66" s="152" t="s">
        <v>71</v>
      </c>
      <c r="C66" s="152" t="s">
        <v>212</v>
      </c>
      <c r="D66" s="152" t="s">
        <v>83</v>
      </c>
      <c r="E66" s="152" t="s">
        <v>109</v>
      </c>
      <c r="F66" s="152" t="s">
        <v>199</v>
      </c>
      <c r="G66" s="152" t="s">
        <v>110</v>
      </c>
      <c r="H66" s="152" t="s">
        <v>238</v>
      </c>
      <c r="I66" s="152" t="s">
        <v>238</v>
      </c>
      <c r="J66" s="151" t="s">
        <v>249</v>
      </c>
      <c r="K66" s="154">
        <v>1161577</v>
      </c>
      <c r="L66" s="154">
        <v>982023.2</v>
      </c>
    </row>
    <row r="67" spans="1:12" outlineLevel="7">
      <c r="A67" s="146" t="s">
        <v>242</v>
      </c>
      <c r="B67" s="147" t="s">
        <v>71</v>
      </c>
      <c r="C67" s="147" t="s">
        <v>212</v>
      </c>
      <c r="D67" s="147" t="s">
        <v>83</v>
      </c>
      <c r="E67" s="147" t="s">
        <v>202</v>
      </c>
      <c r="F67" s="147"/>
      <c r="G67" s="147"/>
      <c r="H67" s="147"/>
      <c r="I67" s="147"/>
      <c r="J67" s="148"/>
      <c r="K67" s="150">
        <v>351074</v>
      </c>
      <c r="L67" s="150">
        <v>291352.57</v>
      </c>
    </row>
    <row r="68" spans="1:12" outlineLevel="7">
      <c r="A68" s="151" t="s">
        <v>108</v>
      </c>
      <c r="B68" s="152" t="s">
        <v>71</v>
      </c>
      <c r="C68" s="152" t="s">
        <v>212</v>
      </c>
      <c r="D68" s="152" t="s">
        <v>83</v>
      </c>
      <c r="E68" s="152" t="s">
        <v>202</v>
      </c>
      <c r="F68" s="152" t="s">
        <v>199</v>
      </c>
      <c r="G68" s="152" t="s">
        <v>110</v>
      </c>
      <c r="H68" s="152" t="s">
        <v>238</v>
      </c>
      <c r="I68" s="152" t="s">
        <v>238</v>
      </c>
      <c r="J68" s="151" t="s">
        <v>249</v>
      </c>
      <c r="K68" s="154">
        <v>351074</v>
      </c>
      <c r="L68" s="154">
        <v>291352.57</v>
      </c>
    </row>
    <row r="69" spans="1:12" outlineLevel="7">
      <c r="A69" s="146" t="s">
        <v>250</v>
      </c>
      <c r="B69" s="147" t="s">
        <v>71</v>
      </c>
      <c r="C69" s="147" t="s">
        <v>212</v>
      </c>
      <c r="D69" s="147" t="s">
        <v>83</v>
      </c>
      <c r="E69" s="147" t="s">
        <v>119</v>
      </c>
      <c r="F69" s="147"/>
      <c r="G69" s="147"/>
      <c r="H69" s="147"/>
      <c r="I69" s="147"/>
      <c r="J69" s="148"/>
      <c r="K69" s="150">
        <v>2000</v>
      </c>
      <c r="L69" s="150">
        <v>0</v>
      </c>
    </row>
    <row r="70" spans="1:12" outlineLevel="7">
      <c r="A70" s="151" t="s">
        <v>108</v>
      </c>
      <c r="B70" s="152" t="s">
        <v>71</v>
      </c>
      <c r="C70" s="152" t="s">
        <v>212</v>
      </c>
      <c r="D70" s="152" t="s">
        <v>83</v>
      </c>
      <c r="E70" s="152" t="s">
        <v>119</v>
      </c>
      <c r="F70" s="152" t="s">
        <v>199</v>
      </c>
      <c r="G70" s="152" t="s">
        <v>110</v>
      </c>
      <c r="H70" s="152" t="s">
        <v>238</v>
      </c>
      <c r="I70" s="152" t="s">
        <v>238</v>
      </c>
      <c r="J70" s="151" t="s">
        <v>249</v>
      </c>
      <c r="K70" s="154">
        <v>2000</v>
      </c>
      <c r="L70" s="154">
        <v>0</v>
      </c>
    </row>
    <row r="71" spans="1:12" outlineLevel="7">
      <c r="A71" s="146" t="s">
        <v>244</v>
      </c>
      <c r="B71" s="147" t="s">
        <v>71</v>
      </c>
      <c r="C71" s="147" t="s">
        <v>212</v>
      </c>
      <c r="D71" s="147" t="s">
        <v>83</v>
      </c>
      <c r="E71" s="147" t="s">
        <v>112</v>
      </c>
      <c r="F71" s="147"/>
      <c r="G71" s="147"/>
      <c r="H71" s="147"/>
      <c r="I71" s="147"/>
      <c r="J71" s="148"/>
      <c r="K71" s="150">
        <v>1000</v>
      </c>
      <c r="L71" s="150">
        <v>0</v>
      </c>
    </row>
    <row r="72" spans="1:12" outlineLevel="7">
      <c r="A72" s="151" t="s">
        <v>108</v>
      </c>
      <c r="B72" s="152" t="s">
        <v>71</v>
      </c>
      <c r="C72" s="152" t="s">
        <v>212</v>
      </c>
      <c r="D72" s="152" t="s">
        <v>83</v>
      </c>
      <c r="E72" s="152" t="s">
        <v>112</v>
      </c>
      <c r="F72" s="152" t="s">
        <v>199</v>
      </c>
      <c r="G72" s="152" t="s">
        <v>110</v>
      </c>
      <c r="H72" s="152" t="s">
        <v>238</v>
      </c>
      <c r="I72" s="152" t="s">
        <v>238</v>
      </c>
      <c r="J72" s="151" t="s">
        <v>249</v>
      </c>
      <c r="K72" s="154">
        <v>1000</v>
      </c>
      <c r="L72" s="154">
        <v>0</v>
      </c>
    </row>
    <row r="73" spans="1:12" ht="22.5" outlineLevel="4">
      <c r="A73" s="189" t="s">
        <v>123</v>
      </c>
      <c r="B73" s="190" t="s">
        <v>71</v>
      </c>
      <c r="C73" s="190" t="s">
        <v>212</v>
      </c>
      <c r="D73" s="190" t="s">
        <v>86</v>
      </c>
      <c r="E73" s="190"/>
      <c r="F73" s="190"/>
      <c r="G73" s="190"/>
      <c r="H73" s="190"/>
      <c r="I73" s="190"/>
      <c r="J73" s="191"/>
      <c r="K73" s="192">
        <v>20021</v>
      </c>
      <c r="L73" s="192">
        <v>20021</v>
      </c>
    </row>
    <row r="74" spans="1:12" ht="22.5" outlineLevel="7">
      <c r="A74" s="146" t="s">
        <v>237</v>
      </c>
      <c r="B74" s="147" t="s">
        <v>71</v>
      </c>
      <c r="C74" s="147" t="s">
        <v>212</v>
      </c>
      <c r="D74" s="147" t="s">
        <v>86</v>
      </c>
      <c r="E74" s="147" t="s">
        <v>109</v>
      </c>
      <c r="F74" s="147"/>
      <c r="G74" s="147"/>
      <c r="H74" s="147"/>
      <c r="I74" s="147"/>
      <c r="J74" s="148"/>
      <c r="K74" s="150">
        <v>20021</v>
      </c>
      <c r="L74" s="150">
        <v>20021</v>
      </c>
    </row>
    <row r="75" spans="1:12" outlineLevel="7">
      <c r="A75" s="151" t="s">
        <v>108</v>
      </c>
      <c r="B75" s="152" t="s">
        <v>71</v>
      </c>
      <c r="C75" s="152" t="s">
        <v>212</v>
      </c>
      <c r="D75" s="152" t="s">
        <v>86</v>
      </c>
      <c r="E75" s="152" t="s">
        <v>109</v>
      </c>
      <c r="F75" s="152" t="s">
        <v>199</v>
      </c>
      <c r="G75" s="152" t="s">
        <v>110</v>
      </c>
      <c r="H75" s="152" t="s">
        <v>238</v>
      </c>
      <c r="I75" s="152" t="s">
        <v>238</v>
      </c>
      <c r="J75" s="151" t="s">
        <v>249</v>
      </c>
      <c r="K75" s="154">
        <v>21</v>
      </c>
      <c r="L75" s="154">
        <v>21</v>
      </c>
    </row>
    <row r="76" spans="1:12" ht="33.75" outlineLevel="7">
      <c r="A76" s="151" t="s">
        <v>113</v>
      </c>
      <c r="B76" s="152" t="s">
        <v>71</v>
      </c>
      <c r="C76" s="152" t="s">
        <v>212</v>
      </c>
      <c r="D76" s="152" t="s">
        <v>86</v>
      </c>
      <c r="E76" s="152" t="s">
        <v>109</v>
      </c>
      <c r="F76" s="152" t="s">
        <v>214</v>
      </c>
      <c r="G76" s="152" t="s">
        <v>114</v>
      </c>
      <c r="H76" s="152" t="s">
        <v>238</v>
      </c>
      <c r="I76" s="152" t="s">
        <v>238</v>
      </c>
      <c r="J76" s="151" t="s">
        <v>249</v>
      </c>
      <c r="K76" s="154">
        <v>20000</v>
      </c>
      <c r="L76" s="154">
        <v>20000</v>
      </c>
    </row>
    <row r="77" spans="1:12">
      <c r="A77" s="155" t="s">
        <v>129</v>
      </c>
      <c r="B77" s="156"/>
      <c r="C77" s="156"/>
      <c r="D77" s="156"/>
      <c r="E77" s="156"/>
      <c r="F77" s="156"/>
      <c r="G77" s="156"/>
      <c r="H77" s="156"/>
      <c r="I77" s="156"/>
      <c r="J77" s="157"/>
      <c r="K77" s="159">
        <v>38769661.899999999</v>
      </c>
      <c r="L77" s="159">
        <v>37247176.399999999</v>
      </c>
    </row>
  </sheetData>
  <mergeCells count="8">
    <mergeCell ref="A11:G11"/>
    <mergeCell ref="A12:G12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L39"/>
  <sheetViews>
    <sheetView showGridLines="0" topLeftCell="A16" zoomScaleNormal="100" workbookViewId="0">
      <selection activeCell="G23" sqref="G23"/>
    </sheetView>
  </sheetViews>
  <sheetFormatPr defaultRowHeight="12.75" customHeight="1" outlineLevelRow="6"/>
  <cols>
    <col min="1" max="1" width="30.7109375" customWidth="1"/>
    <col min="2" max="3" width="10.28515625" customWidth="1"/>
    <col min="4" max="4" width="20.7109375" customWidth="1"/>
    <col min="5" max="6" width="10.28515625" customWidth="1"/>
    <col min="7" max="9" width="15.42578125" customWidth="1"/>
    <col min="10" max="10" width="9.140625" customWidth="1"/>
    <col min="11" max="11" width="12.7109375" bestFit="1" customWidth="1"/>
    <col min="12" max="12" width="18.7109375" customWidth="1"/>
    <col min="257" max="257" width="30.7109375" customWidth="1"/>
    <col min="258" max="259" width="10.28515625" customWidth="1"/>
    <col min="260" max="260" width="20.7109375" customWidth="1"/>
    <col min="261" max="262" width="10.28515625" customWidth="1"/>
    <col min="263" max="265" width="15.42578125" customWidth="1"/>
    <col min="266" max="266" width="9.140625" customWidth="1"/>
    <col min="513" max="513" width="30.7109375" customWidth="1"/>
    <col min="514" max="515" width="10.28515625" customWidth="1"/>
    <col min="516" max="516" width="20.7109375" customWidth="1"/>
    <col min="517" max="518" width="10.28515625" customWidth="1"/>
    <col min="519" max="521" width="15.42578125" customWidth="1"/>
    <col min="522" max="522" width="9.140625" customWidth="1"/>
    <col min="769" max="769" width="30.7109375" customWidth="1"/>
    <col min="770" max="771" width="10.28515625" customWidth="1"/>
    <col min="772" max="772" width="20.7109375" customWidth="1"/>
    <col min="773" max="774" width="10.28515625" customWidth="1"/>
    <col min="775" max="777" width="15.42578125" customWidth="1"/>
    <col min="778" max="778" width="9.140625" customWidth="1"/>
    <col min="1025" max="1025" width="30.7109375" customWidth="1"/>
    <col min="1026" max="1027" width="10.28515625" customWidth="1"/>
    <col min="1028" max="1028" width="20.7109375" customWidth="1"/>
    <col min="1029" max="1030" width="10.28515625" customWidth="1"/>
    <col min="1031" max="1033" width="15.42578125" customWidth="1"/>
    <col min="1034" max="1034" width="9.140625" customWidth="1"/>
    <col min="1281" max="1281" width="30.7109375" customWidth="1"/>
    <col min="1282" max="1283" width="10.28515625" customWidth="1"/>
    <col min="1284" max="1284" width="20.7109375" customWidth="1"/>
    <col min="1285" max="1286" width="10.28515625" customWidth="1"/>
    <col min="1287" max="1289" width="15.42578125" customWidth="1"/>
    <col min="1290" max="1290" width="9.140625" customWidth="1"/>
    <col min="1537" max="1537" width="30.7109375" customWidth="1"/>
    <col min="1538" max="1539" width="10.28515625" customWidth="1"/>
    <col min="1540" max="1540" width="20.7109375" customWidth="1"/>
    <col min="1541" max="1542" width="10.28515625" customWidth="1"/>
    <col min="1543" max="1545" width="15.42578125" customWidth="1"/>
    <col min="1546" max="1546" width="9.140625" customWidth="1"/>
    <col min="1793" max="1793" width="30.7109375" customWidth="1"/>
    <col min="1794" max="1795" width="10.28515625" customWidth="1"/>
    <col min="1796" max="1796" width="20.7109375" customWidth="1"/>
    <col min="1797" max="1798" width="10.28515625" customWidth="1"/>
    <col min="1799" max="1801" width="15.42578125" customWidth="1"/>
    <col min="1802" max="1802" width="9.140625" customWidth="1"/>
    <col min="2049" max="2049" width="30.7109375" customWidth="1"/>
    <col min="2050" max="2051" width="10.28515625" customWidth="1"/>
    <col min="2052" max="2052" width="20.7109375" customWidth="1"/>
    <col min="2053" max="2054" width="10.28515625" customWidth="1"/>
    <col min="2055" max="2057" width="15.42578125" customWidth="1"/>
    <col min="2058" max="2058" width="9.140625" customWidth="1"/>
    <col min="2305" max="2305" width="30.7109375" customWidth="1"/>
    <col min="2306" max="2307" width="10.28515625" customWidth="1"/>
    <col min="2308" max="2308" width="20.7109375" customWidth="1"/>
    <col min="2309" max="2310" width="10.28515625" customWidth="1"/>
    <col min="2311" max="2313" width="15.42578125" customWidth="1"/>
    <col min="2314" max="2314" width="9.140625" customWidth="1"/>
    <col min="2561" max="2561" width="30.7109375" customWidth="1"/>
    <col min="2562" max="2563" width="10.28515625" customWidth="1"/>
    <col min="2564" max="2564" width="20.7109375" customWidth="1"/>
    <col min="2565" max="2566" width="10.28515625" customWidth="1"/>
    <col min="2567" max="2569" width="15.42578125" customWidth="1"/>
    <col min="2570" max="2570" width="9.140625" customWidth="1"/>
    <col min="2817" max="2817" width="30.7109375" customWidth="1"/>
    <col min="2818" max="2819" width="10.28515625" customWidth="1"/>
    <col min="2820" max="2820" width="20.7109375" customWidth="1"/>
    <col min="2821" max="2822" width="10.28515625" customWidth="1"/>
    <col min="2823" max="2825" width="15.42578125" customWidth="1"/>
    <col min="2826" max="2826" width="9.140625" customWidth="1"/>
    <col min="3073" max="3073" width="30.7109375" customWidth="1"/>
    <col min="3074" max="3075" width="10.28515625" customWidth="1"/>
    <col min="3076" max="3076" width="20.7109375" customWidth="1"/>
    <col min="3077" max="3078" width="10.28515625" customWidth="1"/>
    <col min="3079" max="3081" width="15.42578125" customWidth="1"/>
    <col min="3082" max="3082" width="9.140625" customWidth="1"/>
    <col min="3329" max="3329" width="30.7109375" customWidth="1"/>
    <col min="3330" max="3331" width="10.28515625" customWidth="1"/>
    <col min="3332" max="3332" width="20.7109375" customWidth="1"/>
    <col min="3333" max="3334" width="10.28515625" customWidth="1"/>
    <col min="3335" max="3337" width="15.42578125" customWidth="1"/>
    <col min="3338" max="3338" width="9.140625" customWidth="1"/>
    <col min="3585" max="3585" width="30.7109375" customWidth="1"/>
    <col min="3586" max="3587" width="10.28515625" customWidth="1"/>
    <col min="3588" max="3588" width="20.7109375" customWidth="1"/>
    <col min="3589" max="3590" width="10.28515625" customWidth="1"/>
    <col min="3591" max="3593" width="15.42578125" customWidth="1"/>
    <col min="3594" max="3594" width="9.140625" customWidth="1"/>
    <col min="3841" max="3841" width="30.7109375" customWidth="1"/>
    <col min="3842" max="3843" width="10.28515625" customWidth="1"/>
    <col min="3844" max="3844" width="20.7109375" customWidth="1"/>
    <col min="3845" max="3846" width="10.28515625" customWidth="1"/>
    <col min="3847" max="3849" width="15.42578125" customWidth="1"/>
    <col min="3850" max="3850" width="9.140625" customWidth="1"/>
    <col min="4097" max="4097" width="30.7109375" customWidth="1"/>
    <col min="4098" max="4099" width="10.28515625" customWidth="1"/>
    <col min="4100" max="4100" width="20.7109375" customWidth="1"/>
    <col min="4101" max="4102" width="10.28515625" customWidth="1"/>
    <col min="4103" max="4105" width="15.42578125" customWidth="1"/>
    <col min="4106" max="4106" width="9.140625" customWidth="1"/>
    <col min="4353" max="4353" width="30.7109375" customWidth="1"/>
    <col min="4354" max="4355" width="10.28515625" customWidth="1"/>
    <col min="4356" max="4356" width="20.7109375" customWidth="1"/>
    <col min="4357" max="4358" width="10.28515625" customWidth="1"/>
    <col min="4359" max="4361" width="15.42578125" customWidth="1"/>
    <col min="4362" max="4362" width="9.140625" customWidth="1"/>
    <col min="4609" max="4609" width="30.7109375" customWidth="1"/>
    <col min="4610" max="4611" width="10.28515625" customWidth="1"/>
    <col min="4612" max="4612" width="20.7109375" customWidth="1"/>
    <col min="4613" max="4614" width="10.28515625" customWidth="1"/>
    <col min="4615" max="4617" width="15.42578125" customWidth="1"/>
    <col min="4618" max="4618" width="9.140625" customWidth="1"/>
    <col min="4865" max="4865" width="30.7109375" customWidth="1"/>
    <col min="4866" max="4867" width="10.28515625" customWidth="1"/>
    <col min="4868" max="4868" width="20.7109375" customWidth="1"/>
    <col min="4869" max="4870" width="10.28515625" customWidth="1"/>
    <col min="4871" max="4873" width="15.42578125" customWidth="1"/>
    <col min="4874" max="4874" width="9.140625" customWidth="1"/>
    <col min="5121" max="5121" width="30.7109375" customWidth="1"/>
    <col min="5122" max="5123" width="10.28515625" customWidth="1"/>
    <col min="5124" max="5124" width="20.7109375" customWidth="1"/>
    <col min="5125" max="5126" width="10.28515625" customWidth="1"/>
    <col min="5127" max="5129" width="15.42578125" customWidth="1"/>
    <col min="5130" max="5130" width="9.140625" customWidth="1"/>
    <col min="5377" max="5377" width="30.7109375" customWidth="1"/>
    <col min="5378" max="5379" width="10.28515625" customWidth="1"/>
    <col min="5380" max="5380" width="20.7109375" customWidth="1"/>
    <col min="5381" max="5382" width="10.28515625" customWidth="1"/>
    <col min="5383" max="5385" width="15.42578125" customWidth="1"/>
    <col min="5386" max="5386" width="9.140625" customWidth="1"/>
    <col min="5633" max="5633" width="30.7109375" customWidth="1"/>
    <col min="5634" max="5635" width="10.28515625" customWidth="1"/>
    <col min="5636" max="5636" width="20.7109375" customWidth="1"/>
    <col min="5637" max="5638" width="10.28515625" customWidth="1"/>
    <col min="5639" max="5641" width="15.42578125" customWidth="1"/>
    <col min="5642" max="5642" width="9.140625" customWidth="1"/>
    <col min="5889" max="5889" width="30.7109375" customWidth="1"/>
    <col min="5890" max="5891" width="10.28515625" customWidth="1"/>
    <col min="5892" max="5892" width="20.7109375" customWidth="1"/>
    <col min="5893" max="5894" width="10.28515625" customWidth="1"/>
    <col min="5895" max="5897" width="15.42578125" customWidth="1"/>
    <col min="5898" max="5898" width="9.140625" customWidth="1"/>
    <col min="6145" max="6145" width="30.7109375" customWidth="1"/>
    <col min="6146" max="6147" width="10.28515625" customWidth="1"/>
    <col min="6148" max="6148" width="20.7109375" customWidth="1"/>
    <col min="6149" max="6150" width="10.28515625" customWidth="1"/>
    <col min="6151" max="6153" width="15.42578125" customWidth="1"/>
    <col min="6154" max="6154" width="9.140625" customWidth="1"/>
    <col min="6401" max="6401" width="30.7109375" customWidth="1"/>
    <col min="6402" max="6403" width="10.28515625" customWidth="1"/>
    <col min="6404" max="6404" width="20.7109375" customWidth="1"/>
    <col min="6405" max="6406" width="10.28515625" customWidth="1"/>
    <col min="6407" max="6409" width="15.42578125" customWidth="1"/>
    <col min="6410" max="6410" width="9.140625" customWidth="1"/>
    <col min="6657" max="6657" width="30.7109375" customWidth="1"/>
    <col min="6658" max="6659" width="10.28515625" customWidth="1"/>
    <col min="6660" max="6660" width="20.7109375" customWidth="1"/>
    <col min="6661" max="6662" width="10.28515625" customWidth="1"/>
    <col min="6663" max="6665" width="15.42578125" customWidth="1"/>
    <col min="6666" max="6666" width="9.140625" customWidth="1"/>
    <col min="6913" max="6913" width="30.7109375" customWidth="1"/>
    <col min="6914" max="6915" width="10.28515625" customWidth="1"/>
    <col min="6916" max="6916" width="20.7109375" customWidth="1"/>
    <col min="6917" max="6918" width="10.28515625" customWidth="1"/>
    <col min="6919" max="6921" width="15.42578125" customWidth="1"/>
    <col min="6922" max="6922" width="9.140625" customWidth="1"/>
    <col min="7169" max="7169" width="30.7109375" customWidth="1"/>
    <col min="7170" max="7171" width="10.28515625" customWidth="1"/>
    <col min="7172" max="7172" width="20.7109375" customWidth="1"/>
    <col min="7173" max="7174" width="10.28515625" customWidth="1"/>
    <col min="7175" max="7177" width="15.42578125" customWidth="1"/>
    <col min="7178" max="7178" width="9.140625" customWidth="1"/>
    <col min="7425" max="7425" width="30.7109375" customWidth="1"/>
    <col min="7426" max="7427" width="10.28515625" customWidth="1"/>
    <col min="7428" max="7428" width="20.7109375" customWidth="1"/>
    <col min="7429" max="7430" width="10.28515625" customWidth="1"/>
    <col min="7431" max="7433" width="15.42578125" customWidth="1"/>
    <col min="7434" max="7434" width="9.140625" customWidth="1"/>
    <col min="7681" max="7681" width="30.7109375" customWidth="1"/>
    <col min="7682" max="7683" width="10.28515625" customWidth="1"/>
    <col min="7684" max="7684" width="20.7109375" customWidth="1"/>
    <col min="7685" max="7686" width="10.28515625" customWidth="1"/>
    <col min="7687" max="7689" width="15.42578125" customWidth="1"/>
    <col min="7690" max="7690" width="9.140625" customWidth="1"/>
    <col min="7937" max="7937" width="30.7109375" customWidth="1"/>
    <col min="7938" max="7939" width="10.28515625" customWidth="1"/>
    <col min="7940" max="7940" width="20.7109375" customWidth="1"/>
    <col min="7941" max="7942" width="10.28515625" customWidth="1"/>
    <col min="7943" max="7945" width="15.42578125" customWidth="1"/>
    <col min="7946" max="7946" width="9.140625" customWidth="1"/>
    <col min="8193" max="8193" width="30.7109375" customWidth="1"/>
    <col min="8194" max="8195" width="10.28515625" customWidth="1"/>
    <col min="8196" max="8196" width="20.7109375" customWidth="1"/>
    <col min="8197" max="8198" width="10.28515625" customWidth="1"/>
    <col min="8199" max="8201" width="15.42578125" customWidth="1"/>
    <col min="8202" max="8202" width="9.140625" customWidth="1"/>
    <col min="8449" max="8449" width="30.7109375" customWidth="1"/>
    <col min="8450" max="8451" width="10.28515625" customWidth="1"/>
    <col min="8452" max="8452" width="20.7109375" customWidth="1"/>
    <col min="8453" max="8454" width="10.28515625" customWidth="1"/>
    <col min="8455" max="8457" width="15.42578125" customWidth="1"/>
    <col min="8458" max="8458" width="9.140625" customWidth="1"/>
    <col min="8705" max="8705" width="30.7109375" customWidth="1"/>
    <col min="8706" max="8707" width="10.28515625" customWidth="1"/>
    <col min="8708" max="8708" width="20.7109375" customWidth="1"/>
    <col min="8709" max="8710" width="10.28515625" customWidth="1"/>
    <col min="8711" max="8713" width="15.42578125" customWidth="1"/>
    <col min="8714" max="8714" width="9.140625" customWidth="1"/>
    <col min="8961" max="8961" width="30.7109375" customWidth="1"/>
    <col min="8962" max="8963" width="10.28515625" customWidth="1"/>
    <col min="8964" max="8964" width="20.7109375" customWidth="1"/>
    <col min="8965" max="8966" width="10.28515625" customWidth="1"/>
    <col min="8967" max="8969" width="15.42578125" customWidth="1"/>
    <col min="8970" max="8970" width="9.140625" customWidth="1"/>
    <col min="9217" max="9217" width="30.7109375" customWidth="1"/>
    <col min="9218" max="9219" width="10.28515625" customWidth="1"/>
    <col min="9220" max="9220" width="20.7109375" customWidth="1"/>
    <col min="9221" max="9222" width="10.28515625" customWidth="1"/>
    <col min="9223" max="9225" width="15.42578125" customWidth="1"/>
    <col min="9226" max="9226" width="9.140625" customWidth="1"/>
    <col min="9473" max="9473" width="30.7109375" customWidth="1"/>
    <col min="9474" max="9475" width="10.28515625" customWidth="1"/>
    <col min="9476" max="9476" width="20.7109375" customWidth="1"/>
    <col min="9477" max="9478" width="10.28515625" customWidth="1"/>
    <col min="9479" max="9481" width="15.42578125" customWidth="1"/>
    <col min="9482" max="9482" width="9.140625" customWidth="1"/>
    <col min="9729" max="9729" width="30.7109375" customWidth="1"/>
    <col min="9730" max="9731" width="10.28515625" customWidth="1"/>
    <col min="9732" max="9732" width="20.7109375" customWidth="1"/>
    <col min="9733" max="9734" width="10.28515625" customWidth="1"/>
    <col min="9735" max="9737" width="15.42578125" customWidth="1"/>
    <col min="9738" max="9738" width="9.140625" customWidth="1"/>
    <col min="9985" max="9985" width="30.7109375" customWidth="1"/>
    <col min="9986" max="9987" width="10.28515625" customWidth="1"/>
    <col min="9988" max="9988" width="20.7109375" customWidth="1"/>
    <col min="9989" max="9990" width="10.28515625" customWidth="1"/>
    <col min="9991" max="9993" width="15.42578125" customWidth="1"/>
    <col min="9994" max="9994" width="9.140625" customWidth="1"/>
    <col min="10241" max="10241" width="30.7109375" customWidth="1"/>
    <col min="10242" max="10243" width="10.28515625" customWidth="1"/>
    <col min="10244" max="10244" width="20.7109375" customWidth="1"/>
    <col min="10245" max="10246" width="10.28515625" customWidth="1"/>
    <col min="10247" max="10249" width="15.42578125" customWidth="1"/>
    <col min="10250" max="10250" width="9.140625" customWidth="1"/>
    <col min="10497" max="10497" width="30.7109375" customWidth="1"/>
    <col min="10498" max="10499" width="10.28515625" customWidth="1"/>
    <col min="10500" max="10500" width="20.7109375" customWidth="1"/>
    <col min="10501" max="10502" width="10.28515625" customWidth="1"/>
    <col min="10503" max="10505" width="15.42578125" customWidth="1"/>
    <col min="10506" max="10506" width="9.140625" customWidth="1"/>
    <col min="10753" max="10753" width="30.7109375" customWidth="1"/>
    <col min="10754" max="10755" width="10.28515625" customWidth="1"/>
    <col min="10756" max="10756" width="20.7109375" customWidth="1"/>
    <col min="10757" max="10758" width="10.28515625" customWidth="1"/>
    <col min="10759" max="10761" width="15.42578125" customWidth="1"/>
    <col min="10762" max="10762" width="9.140625" customWidth="1"/>
    <col min="11009" max="11009" width="30.7109375" customWidth="1"/>
    <col min="11010" max="11011" width="10.28515625" customWidth="1"/>
    <col min="11012" max="11012" width="20.7109375" customWidth="1"/>
    <col min="11013" max="11014" width="10.28515625" customWidth="1"/>
    <col min="11015" max="11017" width="15.42578125" customWidth="1"/>
    <col min="11018" max="11018" width="9.140625" customWidth="1"/>
    <col min="11265" max="11265" width="30.7109375" customWidth="1"/>
    <col min="11266" max="11267" width="10.28515625" customWidth="1"/>
    <col min="11268" max="11268" width="20.7109375" customWidth="1"/>
    <col min="11269" max="11270" width="10.28515625" customWidth="1"/>
    <col min="11271" max="11273" width="15.42578125" customWidth="1"/>
    <col min="11274" max="11274" width="9.140625" customWidth="1"/>
    <col min="11521" max="11521" width="30.7109375" customWidth="1"/>
    <col min="11522" max="11523" width="10.28515625" customWidth="1"/>
    <col min="11524" max="11524" width="20.7109375" customWidth="1"/>
    <col min="11525" max="11526" width="10.28515625" customWidth="1"/>
    <col min="11527" max="11529" width="15.42578125" customWidth="1"/>
    <col min="11530" max="11530" width="9.140625" customWidth="1"/>
    <col min="11777" max="11777" width="30.7109375" customWidth="1"/>
    <col min="11778" max="11779" width="10.28515625" customWidth="1"/>
    <col min="11780" max="11780" width="20.7109375" customWidth="1"/>
    <col min="11781" max="11782" width="10.28515625" customWidth="1"/>
    <col min="11783" max="11785" width="15.42578125" customWidth="1"/>
    <col min="11786" max="11786" width="9.140625" customWidth="1"/>
    <col min="12033" max="12033" width="30.7109375" customWidth="1"/>
    <col min="12034" max="12035" width="10.28515625" customWidth="1"/>
    <col min="12036" max="12036" width="20.7109375" customWidth="1"/>
    <col min="12037" max="12038" width="10.28515625" customWidth="1"/>
    <col min="12039" max="12041" width="15.42578125" customWidth="1"/>
    <col min="12042" max="12042" width="9.140625" customWidth="1"/>
    <col min="12289" max="12289" width="30.7109375" customWidth="1"/>
    <col min="12290" max="12291" width="10.28515625" customWidth="1"/>
    <col min="12292" max="12292" width="20.7109375" customWidth="1"/>
    <col min="12293" max="12294" width="10.28515625" customWidth="1"/>
    <col min="12295" max="12297" width="15.42578125" customWidth="1"/>
    <col min="12298" max="12298" width="9.140625" customWidth="1"/>
    <col min="12545" max="12545" width="30.7109375" customWidth="1"/>
    <col min="12546" max="12547" width="10.28515625" customWidth="1"/>
    <col min="12548" max="12548" width="20.7109375" customWidth="1"/>
    <col min="12549" max="12550" width="10.28515625" customWidth="1"/>
    <col min="12551" max="12553" width="15.42578125" customWidth="1"/>
    <col min="12554" max="12554" width="9.140625" customWidth="1"/>
    <col min="12801" max="12801" width="30.7109375" customWidth="1"/>
    <col min="12802" max="12803" width="10.28515625" customWidth="1"/>
    <col min="12804" max="12804" width="20.7109375" customWidth="1"/>
    <col min="12805" max="12806" width="10.28515625" customWidth="1"/>
    <col min="12807" max="12809" width="15.42578125" customWidth="1"/>
    <col min="12810" max="12810" width="9.140625" customWidth="1"/>
    <col min="13057" max="13057" width="30.7109375" customWidth="1"/>
    <col min="13058" max="13059" width="10.28515625" customWidth="1"/>
    <col min="13060" max="13060" width="20.7109375" customWidth="1"/>
    <col min="13061" max="13062" width="10.28515625" customWidth="1"/>
    <col min="13063" max="13065" width="15.42578125" customWidth="1"/>
    <col min="13066" max="13066" width="9.140625" customWidth="1"/>
    <col min="13313" max="13313" width="30.7109375" customWidth="1"/>
    <col min="13314" max="13315" width="10.28515625" customWidth="1"/>
    <col min="13316" max="13316" width="20.7109375" customWidth="1"/>
    <col min="13317" max="13318" width="10.28515625" customWidth="1"/>
    <col min="13319" max="13321" width="15.42578125" customWidth="1"/>
    <col min="13322" max="13322" width="9.140625" customWidth="1"/>
    <col min="13569" max="13569" width="30.7109375" customWidth="1"/>
    <col min="13570" max="13571" width="10.28515625" customWidth="1"/>
    <col min="13572" max="13572" width="20.7109375" customWidth="1"/>
    <col min="13573" max="13574" width="10.28515625" customWidth="1"/>
    <col min="13575" max="13577" width="15.42578125" customWidth="1"/>
    <col min="13578" max="13578" width="9.140625" customWidth="1"/>
    <col min="13825" max="13825" width="30.7109375" customWidth="1"/>
    <col min="13826" max="13827" width="10.28515625" customWidth="1"/>
    <col min="13828" max="13828" width="20.7109375" customWidth="1"/>
    <col min="13829" max="13830" width="10.28515625" customWidth="1"/>
    <col min="13831" max="13833" width="15.42578125" customWidth="1"/>
    <col min="13834" max="13834" width="9.140625" customWidth="1"/>
    <col min="14081" max="14081" width="30.7109375" customWidth="1"/>
    <col min="14082" max="14083" width="10.28515625" customWidth="1"/>
    <col min="14084" max="14084" width="20.7109375" customWidth="1"/>
    <col min="14085" max="14086" width="10.28515625" customWidth="1"/>
    <col min="14087" max="14089" width="15.42578125" customWidth="1"/>
    <col min="14090" max="14090" width="9.140625" customWidth="1"/>
    <col min="14337" max="14337" width="30.7109375" customWidth="1"/>
    <col min="14338" max="14339" width="10.28515625" customWidth="1"/>
    <col min="14340" max="14340" width="20.7109375" customWidth="1"/>
    <col min="14341" max="14342" width="10.28515625" customWidth="1"/>
    <col min="14343" max="14345" width="15.42578125" customWidth="1"/>
    <col min="14346" max="14346" width="9.140625" customWidth="1"/>
    <col min="14593" max="14593" width="30.7109375" customWidth="1"/>
    <col min="14594" max="14595" width="10.28515625" customWidth="1"/>
    <col min="14596" max="14596" width="20.7109375" customWidth="1"/>
    <col min="14597" max="14598" width="10.28515625" customWidth="1"/>
    <col min="14599" max="14601" width="15.42578125" customWidth="1"/>
    <col min="14602" max="14602" width="9.140625" customWidth="1"/>
    <col min="14849" max="14849" width="30.7109375" customWidth="1"/>
    <col min="14850" max="14851" width="10.28515625" customWidth="1"/>
    <col min="14852" max="14852" width="20.7109375" customWidth="1"/>
    <col min="14853" max="14854" width="10.28515625" customWidth="1"/>
    <col min="14855" max="14857" width="15.42578125" customWidth="1"/>
    <col min="14858" max="14858" width="9.140625" customWidth="1"/>
    <col min="15105" max="15105" width="30.7109375" customWidth="1"/>
    <col min="15106" max="15107" width="10.28515625" customWidth="1"/>
    <col min="15108" max="15108" width="20.7109375" customWidth="1"/>
    <col min="15109" max="15110" width="10.28515625" customWidth="1"/>
    <col min="15111" max="15113" width="15.42578125" customWidth="1"/>
    <col min="15114" max="15114" width="9.140625" customWidth="1"/>
    <col min="15361" max="15361" width="30.7109375" customWidth="1"/>
    <col min="15362" max="15363" width="10.28515625" customWidth="1"/>
    <col min="15364" max="15364" width="20.7109375" customWidth="1"/>
    <col min="15365" max="15366" width="10.28515625" customWidth="1"/>
    <col min="15367" max="15369" width="15.42578125" customWidth="1"/>
    <col min="15370" max="15370" width="9.140625" customWidth="1"/>
    <col min="15617" max="15617" width="30.7109375" customWidth="1"/>
    <col min="15618" max="15619" width="10.28515625" customWidth="1"/>
    <col min="15620" max="15620" width="20.7109375" customWidth="1"/>
    <col min="15621" max="15622" width="10.28515625" customWidth="1"/>
    <col min="15623" max="15625" width="15.42578125" customWidth="1"/>
    <col min="15626" max="15626" width="9.140625" customWidth="1"/>
    <col min="15873" max="15873" width="30.7109375" customWidth="1"/>
    <col min="15874" max="15875" width="10.28515625" customWidth="1"/>
    <col min="15876" max="15876" width="20.7109375" customWidth="1"/>
    <col min="15877" max="15878" width="10.28515625" customWidth="1"/>
    <col min="15879" max="15881" width="15.42578125" customWidth="1"/>
    <col min="15882" max="15882" width="9.140625" customWidth="1"/>
    <col min="16129" max="16129" width="30.7109375" customWidth="1"/>
    <col min="16130" max="16131" width="10.28515625" customWidth="1"/>
    <col min="16132" max="16132" width="20.7109375" customWidth="1"/>
    <col min="16133" max="16134" width="10.28515625" customWidth="1"/>
    <col min="16135" max="16137" width="15.42578125" customWidth="1"/>
    <col min="16138" max="16138" width="9.140625" customWidth="1"/>
  </cols>
  <sheetData>
    <row r="1" spans="1:12" ht="38.25">
      <c r="A1" s="32" t="s">
        <v>97</v>
      </c>
      <c r="B1" s="32" t="s">
        <v>62</v>
      </c>
      <c r="C1" s="32" t="s">
        <v>63</v>
      </c>
      <c r="D1" s="32" t="s">
        <v>61</v>
      </c>
      <c r="E1" s="32" t="s">
        <v>64</v>
      </c>
      <c r="F1" s="32" t="s">
        <v>98</v>
      </c>
      <c r="G1" s="32" t="s">
        <v>99</v>
      </c>
      <c r="H1" s="32" t="s">
        <v>100</v>
      </c>
      <c r="I1" s="32" t="s">
        <v>101</v>
      </c>
    </row>
    <row r="2" spans="1:12" ht="67.5">
      <c r="A2" s="33" t="s">
        <v>102</v>
      </c>
      <c r="B2" s="34" t="s">
        <v>71</v>
      </c>
      <c r="C2" s="34"/>
      <c r="D2" s="34"/>
      <c r="E2" s="34"/>
      <c r="F2" s="34"/>
      <c r="G2" s="35">
        <v>25174576.550000001</v>
      </c>
      <c r="H2" s="35">
        <v>24112381.699999999</v>
      </c>
      <c r="I2" s="35">
        <v>1062194.8500000001</v>
      </c>
    </row>
    <row r="3" spans="1:12" ht="27" outlineLevel="1">
      <c r="A3" s="33" t="s">
        <v>103</v>
      </c>
      <c r="B3" s="34" t="s">
        <v>71</v>
      </c>
      <c r="C3" s="34" t="s">
        <v>104</v>
      </c>
      <c r="D3" s="34"/>
      <c r="E3" s="34"/>
      <c r="F3" s="34"/>
      <c r="G3" s="35">
        <v>727442.38</v>
      </c>
      <c r="H3" s="35">
        <v>418402</v>
      </c>
      <c r="I3" s="35">
        <v>309040.38</v>
      </c>
    </row>
    <row r="4" spans="1:12" ht="40.5" outlineLevel="2">
      <c r="A4" s="33" t="s">
        <v>105</v>
      </c>
      <c r="B4" s="34" t="s">
        <v>71</v>
      </c>
      <c r="C4" s="34" t="s">
        <v>91</v>
      </c>
      <c r="D4" s="34"/>
      <c r="E4" s="34"/>
      <c r="F4" s="34"/>
      <c r="G4" s="35">
        <v>727442.38</v>
      </c>
      <c r="H4" s="35">
        <v>418402</v>
      </c>
      <c r="I4" s="35">
        <v>309040.38</v>
      </c>
    </row>
    <row r="5" spans="1:12" ht="94.5" outlineLevel="3">
      <c r="A5" s="33" t="s">
        <v>106</v>
      </c>
      <c r="B5" s="34" t="s">
        <v>71</v>
      </c>
      <c r="C5" s="34" t="s">
        <v>91</v>
      </c>
      <c r="D5" s="34" t="s">
        <v>67</v>
      </c>
      <c r="E5" s="34"/>
      <c r="F5" s="34"/>
      <c r="G5" s="35">
        <v>727442.38</v>
      </c>
      <c r="H5" s="35">
        <v>418402</v>
      </c>
      <c r="I5" s="35">
        <v>309040.38</v>
      </c>
      <c r="K5" s="45"/>
      <c r="L5" s="45"/>
    </row>
    <row r="6" spans="1:12" ht="81" outlineLevel="4">
      <c r="A6" s="42" t="s">
        <v>107</v>
      </c>
      <c r="B6" s="43" t="s">
        <v>71</v>
      </c>
      <c r="C6" s="43" t="s">
        <v>91</v>
      </c>
      <c r="D6" s="43" t="s">
        <v>88</v>
      </c>
      <c r="E6" s="43"/>
      <c r="F6" s="43"/>
      <c r="G6" s="44">
        <v>727442.38</v>
      </c>
      <c r="H6" s="44">
        <v>418402</v>
      </c>
      <c r="I6" s="44">
        <v>309040.38</v>
      </c>
      <c r="K6" s="45"/>
      <c r="L6" s="45"/>
    </row>
    <row r="7" spans="1:12" ht="40.5" outlineLevel="5">
      <c r="A7" s="33" t="s">
        <v>89</v>
      </c>
      <c r="B7" s="34" t="s">
        <v>71</v>
      </c>
      <c r="C7" s="34" t="s">
        <v>91</v>
      </c>
      <c r="D7" s="34" t="s">
        <v>90</v>
      </c>
      <c r="E7" s="34"/>
      <c r="F7" s="34"/>
      <c r="G7" s="35">
        <v>75000</v>
      </c>
      <c r="H7" s="35">
        <v>75000</v>
      </c>
      <c r="I7" s="35">
        <v>0</v>
      </c>
    </row>
    <row r="8" spans="1:12" ht="27" outlineLevel="6">
      <c r="A8" s="36" t="s">
        <v>108</v>
      </c>
      <c r="B8" s="37" t="s">
        <v>71</v>
      </c>
      <c r="C8" s="37" t="s">
        <v>91</v>
      </c>
      <c r="D8" s="37" t="s">
        <v>90</v>
      </c>
      <c r="E8" s="37" t="s">
        <v>109</v>
      </c>
      <c r="F8" s="37" t="s">
        <v>110</v>
      </c>
      <c r="G8" s="38">
        <v>75000</v>
      </c>
      <c r="H8" s="38">
        <v>75000</v>
      </c>
      <c r="I8" s="38">
        <v>0</v>
      </c>
    </row>
    <row r="9" spans="1:12" ht="40.5" outlineLevel="5">
      <c r="A9" s="33" t="s">
        <v>111</v>
      </c>
      <c r="B9" s="34" t="s">
        <v>71</v>
      </c>
      <c r="C9" s="34" t="s">
        <v>91</v>
      </c>
      <c r="D9" s="34" t="s">
        <v>96</v>
      </c>
      <c r="E9" s="34"/>
      <c r="F9" s="34"/>
      <c r="G9" s="35">
        <v>509040.38</v>
      </c>
      <c r="H9" s="35">
        <v>200000</v>
      </c>
      <c r="I9" s="35">
        <v>309040.38</v>
      </c>
    </row>
    <row r="10" spans="1:12" ht="27" outlineLevel="6">
      <c r="A10" s="36" t="s">
        <v>108</v>
      </c>
      <c r="B10" s="37" t="s">
        <v>71</v>
      </c>
      <c r="C10" s="37" t="s">
        <v>91</v>
      </c>
      <c r="D10" s="37" t="s">
        <v>96</v>
      </c>
      <c r="E10" s="37" t="s">
        <v>112</v>
      </c>
      <c r="F10" s="37" t="s">
        <v>110</v>
      </c>
      <c r="G10" s="38">
        <v>509040.38</v>
      </c>
      <c r="H10" s="38">
        <v>200000</v>
      </c>
      <c r="I10" s="38">
        <v>309040.38</v>
      </c>
    </row>
    <row r="11" spans="1:12" ht="40.5" outlineLevel="5">
      <c r="A11" s="33" t="s">
        <v>92</v>
      </c>
      <c r="B11" s="34" t="s">
        <v>71</v>
      </c>
      <c r="C11" s="34" t="s">
        <v>91</v>
      </c>
      <c r="D11" s="34" t="s">
        <v>93</v>
      </c>
      <c r="E11" s="34"/>
      <c r="F11" s="34"/>
      <c r="G11" s="35">
        <v>143402</v>
      </c>
      <c r="H11" s="35">
        <v>143402</v>
      </c>
      <c r="I11" s="35">
        <v>0</v>
      </c>
    </row>
    <row r="12" spans="1:12" ht="27" outlineLevel="6">
      <c r="A12" s="36" t="s">
        <v>108</v>
      </c>
      <c r="B12" s="37" t="s">
        <v>71</v>
      </c>
      <c r="C12" s="37" t="s">
        <v>91</v>
      </c>
      <c r="D12" s="37" t="s">
        <v>93</v>
      </c>
      <c r="E12" s="37" t="s">
        <v>109</v>
      </c>
      <c r="F12" s="37" t="s">
        <v>110</v>
      </c>
      <c r="G12" s="38">
        <v>7170.1</v>
      </c>
      <c r="H12" s="38">
        <v>7170.1</v>
      </c>
      <c r="I12" s="38">
        <v>0</v>
      </c>
    </row>
    <row r="13" spans="1:12" ht="40.5" outlineLevel="6">
      <c r="A13" s="36" t="s">
        <v>113</v>
      </c>
      <c r="B13" s="37" t="s">
        <v>71</v>
      </c>
      <c r="C13" s="37" t="s">
        <v>91</v>
      </c>
      <c r="D13" s="37" t="s">
        <v>93</v>
      </c>
      <c r="E13" s="37" t="s">
        <v>109</v>
      </c>
      <c r="F13" s="37" t="s">
        <v>114</v>
      </c>
      <c r="G13" s="38">
        <v>136231.9</v>
      </c>
      <c r="H13" s="38">
        <v>136231.9</v>
      </c>
      <c r="I13" s="38">
        <v>0</v>
      </c>
    </row>
    <row r="14" spans="1:12" ht="54" outlineLevel="1">
      <c r="A14" s="33" t="s">
        <v>115</v>
      </c>
      <c r="B14" s="34" t="s">
        <v>71</v>
      </c>
      <c r="C14" s="34" t="s">
        <v>116</v>
      </c>
      <c r="D14" s="34"/>
      <c r="E14" s="34"/>
      <c r="F14" s="34"/>
      <c r="G14" s="35">
        <v>24447134.170000002</v>
      </c>
      <c r="H14" s="35">
        <v>23693979.699999999</v>
      </c>
      <c r="I14" s="35">
        <v>753154.47</v>
      </c>
    </row>
    <row r="15" spans="1:12" ht="81" outlineLevel="2">
      <c r="A15" s="33" t="s">
        <v>117</v>
      </c>
      <c r="B15" s="34" t="s">
        <v>71</v>
      </c>
      <c r="C15" s="34" t="s">
        <v>77</v>
      </c>
      <c r="D15" s="34"/>
      <c r="E15" s="34"/>
      <c r="F15" s="34"/>
      <c r="G15" s="35">
        <v>24447134.170000002</v>
      </c>
      <c r="H15" s="35">
        <v>23693979.699999999</v>
      </c>
      <c r="I15" s="35">
        <v>753154.47</v>
      </c>
    </row>
    <row r="16" spans="1:12" ht="94.5" outlineLevel="3">
      <c r="A16" s="33" t="s">
        <v>106</v>
      </c>
      <c r="B16" s="34" t="s">
        <v>71</v>
      </c>
      <c r="C16" s="34" t="s">
        <v>77</v>
      </c>
      <c r="D16" s="34" t="s">
        <v>67</v>
      </c>
      <c r="E16" s="34"/>
      <c r="F16" s="34"/>
      <c r="G16" s="35">
        <v>24447134.170000002</v>
      </c>
      <c r="H16" s="35">
        <v>23693979.699999999</v>
      </c>
      <c r="I16" s="35">
        <v>753154.47</v>
      </c>
    </row>
    <row r="17" spans="1:9" ht="81" outlineLevel="4">
      <c r="A17" s="42" t="s">
        <v>118</v>
      </c>
      <c r="B17" s="43" t="s">
        <v>71</v>
      </c>
      <c r="C17" s="43" t="s">
        <v>77</v>
      </c>
      <c r="D17" s="43" t="s">
        <v>76</v>
      </c>
      <c r="E17" s="43"/>
      <c r="F17" s="43"/>
      <c r="G17" s="44">
        <v>24447134.170000002</v>
      </c>
      <c r="H17" s="44">
        <v>23693979.699999999</v>
      </c>
      <c r="I17" s="44">
        <v>753154.47</v>
      </c>
    </row>
    <row r="18" spans="1:9" ht="108" outlineLevel="5">
      <c r="A18" s="33" t="s">
        <v>78</v>
      </c>
      <c r="B18" s="34" t="s">
        <v>71</v>
      </c>
      <c r="C18" s="34" t="s">
        <v>77</v>
      </c>
      <c r="D18" s="34" t="s">
        <v>79</v>
      </c>
      <c r="E18" s="34"/>
      <c r="F18" s="34"/>
      <c r="G18" s="35">
        <v>8354006.4800000004</v>
      </c>
      <c r="H18" s="35">
        <v>7813070.4699999997</v>
      </c>
      <c r="I18" s="35">
        <v>540936.01</v>
      </c>
    </row>
    <row r="19" spans="1:9" ht="27" outlineLevel="6">
      <c r="A19" s="36" t="s">
        <v>108</v>
      </c>
      <c r="B19" s="37" t="s">
        <v>71</v>
      </c>
      <c r="C19" s="37" t="s">
        <v>77</v>
      </c>
      <c r="D19" s="37" t="s">
        <v>79</v>
      </c>
      <c r="E19" s="37" t="s">
        <v>109</v>
      </c>
      <c r="F19" s="37" t="s">
        <v>110</v>
      </c>
      <c r="G19" s="38">
        <v>8351606.4800000004</v>
      </c>
      <c r="H19" s="38">
        <v>7813070.4699999997</v>
      </c>
      <c r="I19" s="38">
        <v>538536.01</v>
      </c>
    </row>
    <row r="20" spans="1:9" ht="27" outlineLevel="6">
      <c r="A20" s="36" t="s">
        <v>108</v>
      </c>
      <c r="B20" s="37" t="s">
        <v>71</v>
      </c>
      <c r="C20" s="37" t="s">
        <v>77</v>
      </c>
      <c r="D20" s="37" t="s">
        <v>79</v>
      </c>
      <c r="E20" s="37" t="s">
        <v>119</v>
      </c>
      <c r="F20" s="37" t="s">
        <v>110</v>
      </c>
      <c r="G20" s="38">
        <v>2400</v>
      </c>
      <c r="H20" s="38">
        <v>0</v>
      </c>
      <c r="I20" s="38">
        <v>2400</v>
      </c>
    </row>
    <row r="21" spans="1:9" ht="81" outlineLevel="5">
      <c r="A21" s="33" t="s">
        <v>82</v>
      </c>
      <c r="B21" s="34" t="s">
        <v>71</v>
      </c>
      <c r="C21" s="34" t="s">
        <v>77</v>
      </c>
      <c r="D21" s="34" t="s">
        <v>83</v>
      </c>
      <c r="E21" s="34"/>
      <c r="F21" s="34"/>
      <c r="G21" s="35">
        <v>16084109.689999999</v>
      </c>
      <c r="H21" s="35">
        <v>15871891.23</v>
      </c>
      <c r="I21" s="35">
        <v>212218.46</v>
      </c>
    </row>
    <row r="22" spans="1:9" ht="27" outlineLevel="6">
      <c r="A22" s="36" t="s">
        <v>108</v>
      </c>
      <c r="B22" s="37" t="s">
        <v>71</v>
      </c>
      <c r="C22" s="37" t="s">
        <v>77</v>
      </c>
      <c r="D22" s="37" t="s">
        <v>83</v>
      </c>
      <c r="E22" s="37" t="s">
        <v>120</v>
      </c>
      <c r="F22" s="37" t="s">
        <v>110</v>
      </c>
      <c r="G22" s="38">
        <v>11185269</v>
      </c>
      <c r="H22" s="38">
        <v>11185269</v>
      </c>
      <c r="I22" s="38">
        <v>0</v>
      </c>
    </row>
    <row r="23" spans="1:9" ht="27" outlineLevel="6">
      <c r="A23" s="36" t="s">
        <v>108</v>
      </c>
      <c r="B23" s="37" t="s">
        <v>71</v>
      </c>
      <c r="C23" s="37" t="s">
        <v>77</v>
      </c>
      <c r="D23" s="37" t="s">
        <v>83</v>
      </c>
      <c r="E23" s="37" t="s">
        <v>121</v>
      </c>
      <c r="F23" s="37" t="s">
        <v>110</v>
      </c>
      <c r="G23" s="38">
        <v>94820</v>
      </c>
      <c r="H23" s="38">
        <v>37654</v>
      </c>
      <c r="I23" s="38">
        <v>57166</v>
      </c>
    </row>
    <row r="24" spans="1:9" ht="27" outlineLevel="6">
      <c r="A24" s="36" t="s">
        <v>108</v>
      </c>
      <c r="B24" s="37" t="s">
        <v>71</v>
      </c>
      <c r="C24" s="37" t="s">
        <v>77</v>
      </c>
      <c r="D24" s="37" t="s">
        <v>83</v>
      </c>
      <c r="E24" s="37" t="s">
        <v>122</v>
      </c>
      <c r="F24" s="37" t="s">
        <v>110</v>
      </c>
      <c r="G24" s="38">
        <v>3377951</v>
      </c>
      <c r="H24" s="38">
        <v>3338891.05</v>
      </c>
      <c r="I24" s="38">
        <v>39059.949999999997</v>
      </c>
    </row>
    <row r="25" spans="1:9" ht="27" outlineLevel="6">
      <c r="A25" s="36" t="s">
        <v>108</v>
      </c>
      <c r="B25" s="37" t="s">
        <v>71</v>
      </c>
      <c r="C25" s="37" t="s">
        <v>77</v>
      </c>
      <c r="D25" s="37" t="s">
        <v>83</v>
      </c>
      <c r="E25" s="37" t="s">
        <v>109</v>
      </c>
      <c r="F25" s="37" t="s">
        <v>110</v>
      </c>
      <c r="G25" s="38">
        <v>1419569.69</v>
      </c>
      <c r="H25" s="38">
        <v>1309123.08</v>
      </c>
      <c r="I25" s="38">
        <v>110446.61</v>
      </c>
    </row>
    <row r="26" spans="1:9" ht="27" outlineLevel="6">
      <c r="A26" s="36" t="s">
        <v>108</v>
      </c>
      <c r="B26" s="37" t="s">
        <v>71</v>
      </c>
      <c r="C26" s="37" t="s">
        <v>77</v>
      </c>
      <c r="D26" s="37" t="s">
        <v>83</v>
      </c>
      <c r="E26" s="37" t="s">
        <v>119</v>
      </c>
      <c r="F26" s="37" t="s">
        <v>110</v>
      </c>
      <c r="G26" s="38">
        <v>2000</v>
      </c>
      <c r="H26" s="38">
        <v>0</v>
      </c>
      <c r="I26" s="38">
        <v>2000</v>
      </c>
    </row>
    <row r="27" spans="1:9" ht="27" outlineLevel="6">
      <c r="A27" s="36" t="s">
        <v>108</v>
      </c>
      <c r="B27" s="37" t="s">
        <v>71</v>
      </c>
      <c r="C27" s="37" t="s">
        <v>77</v>
      </c>
      <c r="D27" s="37" t="s">
        <v>83</v>
      </c>
      <c r="E27" s="37" t="s">
        <v>112</v>
      </c>
      <c r="F27" s="37" t="s">
        <v>110</v>
      </c>
      <c r="G27" s="38">
        <v>4500</v>
      </c>
      <c r="H27" s="38">
        <v>954.1</v>
      </c>
      <c r="I27" s="38">
        <v>3545.9</v>
      </c>
    </row>
    <row r="28" spans="1:9" ht="40.5" outlineLevel="5">
      <c r="A28" s="33" t="s">
        <v>123</v>
      </c>
      <c r="B28" s="34" t="s">
        <v>71</v>
      </c>
      <c r="C28" s="34" t="s">
        <v>77</v>
      </c>
      <c r="D28" s="34" t="s">
        <v>86</v>
      </c>
      <c r="E28" s="34"/>
      <c r="F28" s="34"/>
      <c r="G28" s="35">
        <v>9018</v>
      </c>
      <c r="H28" s="35">
        <v>9018</v>
      </c>
      <c r="I28" s="35">
        <v>0</v>
      </c>
    </row>
    <row r="29" spans="1:9" ht="27" outlineLevel="6">
      <c r="A29" s="36" t="s">
        <v>108</v>
      </c>
      <c r="B29" s="37" t="s">
        <v>71</v>
      </c>
      <c r="C29" s="37" t="s">
        <v>77</v>
      </c>
      <c r="D29" s="37" t="s">
        <v>86</v>
      </c>
      <c r="E29" s="37" t="s">
        <v>109</v>
      </c>
      <c r="F29" s="37" t="s">
        <v>110</v>
      </c>
      <c r="G29" s="38">
        <v>18</v>
      </c>
      <c r="H29" s="38">
        <v>18</v>
      </c>
      <c r="I29" s="38">
        <v>0</v>
      </c>
    </row>
    <row r="30" spans="1:9" ht="40.5" outlineLevel="6">
      <c r="A30" s="36" t="s">
        <v>113</v>
      </c>
      <c r="B30" s="37" t="s">
        <v>71</v>
      </c>
      <c r="C30" s="37" t="s">
        <v>77</v>
      </c>
      <c r="D30" s="37" t="s">
        <v>86</v>
      </c>
      <c r="E30" s="37" t="s">
        <v>109</v>
      </c>
      <c r="F30" s="37" t="s">
        <v>114</v>
      </c>
      <c r="G30" s="38">
        <v>9000</v>
      </c>
      <c r="H30" s="38">
        <v>9000</v>
      </c>
      <c r="I30" s="38">
        <v>0</v>
      </c>
    </row>
    <row r="31" spans="1:9" ht="40.5">
      <c r="A31" s="33" t="s">
        <v>72</v>
      </c>
      <c r="B31" s="34" t="s">
        <v>73</v>
      </c>
      <c r="C31" s="34"/>
      <c r="D31" s="34"/>
      <c r="E31" s="34"/>
      <c r="F31" s="34"/>
      <c r="G31" s="35">
        <v>404500.11</v>
      </c>
      <c r="H31" s="35">
        <v>404500.11</v>
      </c>
      <c r="I31" s="35">
        <v>0</v>
      </c>
    </row>
    <row r="32" spans="1:9" ht="13.5" outlineLevel="1">
      <c r="A32" s="33" t="s">
        <v>124</v>
      </c>
      <c r="B32" s="34" t="s">
        <v>73</v>
      </c>
      <c r="C32" s="34" t="s">
        <v>125</v>
      </c>
      <c r="D32" s="34"/>
      <c r="E32" s="34"/>
      <c r="F32" s="34"/>
      <c r="G32" s="35">
        <v>404500.11</v>
      </c>
      <c r="H32" s="35">
        <v>404500.11</v>
      </c>
      <c r="I32" s="35">
        <v>0</v>
      </c>
    </row>
    <row r="33" spans="1:9" ht="27" outlineLevel="2">
      <c r="A33" s="33" t="s">
        <v>126</v>
      </c>
      <c r="B33" s="34" t="s">
        <v>73</v>
      </c>
      <c r="C33" s="34" t="s">
        <v>127</v>
      </c>
      <c r="D33" s="34"/>
      <c r="E33" s="34"/>
      <c r="F33" s="34"/>
      <c r="G33" s="35">
        <v>404500.11</v>
      </c>
      <c r="H33" s="35">
        <v>404500.11</v>
      </c>
      <c r="I33" s="35">
        <v>0</v>
      </c>
    </row>
    <row r="34" spans="1:9" ht="94.5" outlineLevel="3">
      <c r="A34" s="33" t="s">
        <v>106</v>
      </c>
      <c r="B34" s="34" t="s">
        <v>73</v>
      </c>
      <c r="C34" s="34" t="s">
        <v>127</v>
      </c>
      <c r="D34" s="34" t="s">
        <v>67</v>
      </c>
      <c r="E34" s="34"/>
      <c r="F34" s="34"/>
      <c r="G34" s="35">
        <v>404500.11</v>
      </c>
      <c r="H34" s="35">
        <v>404500.11</v>
      </c>
      <c r="I34" s="35">
        <v>0</v>
      </c>
    </row>
    <row r="35" spans="1:9" ht="81" outlineLevel="4">
      <c r="A35" s="42" t="s">
        <v>107</v>
      </c>
      <c r="B35" s="43" t="s">
        <v>73</v>
      </c>
      <c r="C35" s="43" t="s">
        <v>127</v>
      </c>
      <c r="D35" s="43" t="s">
        <v>88</v>
      </c>
      <c r="E35" s="43"/>
      <c r="F35" s="43"/>
      <c r="G35" s="44">
        <v>404500.11</v>
      </c>
      <c r="H35" s="44">
        <v>404500.11</v>
      </c>
      <c r="I35" s="44">
        <v>0</v>
      </c>
    </row>
    <row r="36" spans="1:9" ht="40.5" outlineLevel="5">
      <c r="A36" s="33" t="s">
        <v>92</v>
      </c>
      <c r="B36" s="34" t="s">
        <v>73</v>
      </c>
      <c r="C36" s="34" t="s">
        <v>127</v>
      </c>
      <c r="D36" s="34" t="s">
        <v>93</v>
      </c>
      <c r="E36" s="34"/>
      <c r="F36" s="34"/>
      <c r="G36" s="35">
        <v>404500.11</v>
      </c>
      <c r="H36" s="35">
        <v>404500.11</v>
      </c>
      <c r="I36" s="35">
        <v>0</v>
      </c>
    </row>
    <row r="37" spans="1:9" ht="27" outlineLevel="6">
      <c r="A37" s="36" t="s">
        <v>108</v>
      </c>
      <c r="B37" s="37" t="s">
        <v>73</v>
      </c>
      <c r="C37" s="37" t="s">
        <v>127</v>
      </c>
      <c r="D37" s="37" t="s">
        <v>93</v>
      </c>
      <c r="E37" s="37" t="s">
        <v>128</v>
      </c>
      <c r="F37" s="37" t="s">
        <v>110</v>
      </c>
      <c r="G37" s="38">
        <v>20225.009999999998</v>
      </c>
      <c r="H37" s="38">
        <v>20225.009999999998</v>
      </c>
      <c r="I37" s="38">
        <v>0</v>
      </c>
    </row>
    <row r="38" spans="1:9" ht="40.5" outlineLevel="6">
      <c r="A38" s="36" t="s">
        <v>113</v>
      </c>
      <c r="B38" s="37" t="s">
        <v>73</v>
      </c>
      <c r="C38" s="37" t="s">
        <v>127</v>
      </c>
      <c r="D38" s="37" t="s">
        <v>93</v>
      </c>
      <c r="E38" s="37" t="s">
        <v>128</v>
      </c>
      <c r="F38" s="37" t="s">
        <v>114</v>
      </c>
      <c r="G38" s="38">
        <v>384275.1</v>
      </c>
      <c r="H38" s="38">
        <v>384275.1</v>
      </c>
      <c r="I38" s="38">
        <v>0</v>
      </c>
    </row>
    <row r="39" spans="1:9" ht="13.5">
      <c r="A39" s="39" t="s">
        <v>129</v>
      </c>
      <c r="B39" s="40"/>
      <c r="C39" s="40"/>
      <c r="D39" s="40"/>
      <c r="E39" s="40"/>
      <c r="F39" s="40"/>
      <c r="G39" s="41">
        <v>25579076.66</v>
      </c>
      <c r="H39" s="41">
        <v>24516881.809999999</v>
      </c>
      <c r="I39" s="41">
        <v>1062194.8500000001</v>
      </c>
    </row>
  </sheetData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/>
  <colBreaks count="1" manualBreakCount="1">
    <brk id="9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8"/>
  <sheetViews>
    <sheetView topLeftCell="A43" zoomScaleNormal="100" workbookViewId="0">
      <selection activeCell="G52" sqref="G52"/>
    </sheetView>
  </sheetViews>
  <sheetFormatPr defaultRowHeight="12.75" customHeight="1"/>
  <cols>
    <col min="1" max="1" width="40.7109375" style="67" customWidth="1"/>
    <col min="2" max="2" width="20.7109375" style="67" customWidth="1"/>
    <col min="3" max="5" width="10.7109375" style="67" customWidth="1"/>
    <col min="6" max="9" width="15.7109375" style="67" customWidth="1"/>
    <col min="10" max="10" width="8.85546875" style="67" customWidth="1"/>
    <col min="11" max="256" width="9.140625" style="67"/>
    <col min="257" max="257" width="40.7109375" style="67" customWidth="1"/>
    <col min="258" max="258" width="20.7109375" style="67" customWidth="1"/>
    <col min="259" max="261" width="10.7109375" style="67" customWidth="1"/>
    <col min="262" max="265" width="15.7109375" style="67" customWidth="1"/>
    <col min="266" max="266" width="8.85546875" style="67" customWidth="1"/>
    <col min="267" max="512" width="9.140625" style="67"/>
    <col min="513" max="513" width="40.7109375" style="67" customWidth="1"/>
    <col min="514" max="514" width="20.7109375" style="67" customWidth="1"/>
    <col min="515" max="517" width="10.7109375" style="67" customWidth="1"/>
    <col min="518" max="521" width="15.7109375" style="67" customWidth="1"/>
    <col min="522" max="522" width="8.85546875" style="67" customWidth="1"/>
    <col min="523" max="768" width="9.140625" style="67"/>
    <col min="769" max="769" width="40.7109375" style="67" customWidth="1"/>
    <col min="770" max="770" width="20.7109375" style="67" customWidth="1"/>
    <col min="771" max="773" width="10.7109375" style="67" customWidth="1"/>
    <col min="774" max="777" width="15.7109375" style="67" customWidth="1"/>
    <col min="778" max="778" width="8.85546875" style="67" customWidth="1"/>
    <col min="779" max="1024" width="9.140625" style="67"/>
    <col min="1025" max="1025" width="40.7109375" style="67" customWidth="1"/>
    <col min="1026" max="1026" width="20.7109375" style="67" customWidth="1"/>
    <col min="1027" max="1029" width="10.7109375" style="67" customWidth="1"/>
    <col min="1030" max="1033" width="15.7109375" style="67" customWidth="1"/>
    <col min="1034" max="1034" width="8.85546875" style="67" customWidth="1"/>
    <col min="1035" max="1280" width="9.140625" style="67"/>
    <col min="1281" max="1281" width="40.7109375" style="67" customWidth="1"/>
    <col min="1282" max="1282" width="20.7109375" style="67" customWidth="1"/>
    <col min="1283" max="1285" width="10.7109375" style="67" customWidth="1"/>
    <col min="1286" max="1289" width="15.7109375" style="67" customWidth="1"/>
    <col min="1290" max="1290" width="8.85546875" style="67" customWidth="1"/>
    <col min="1291" max="1536" width="9.140625" style="67"/>
    <col min="1537" max="1537" width="40.7109375" style="67" customWidth="1"/>
    <col min="1538" max="1538" width="20.7109375" style="67" customWidth="1"/>
    <col min="1539" max="1541" width="10.7109375" style="67" customWidth="1"/>
    <col min="1542" max="1545" width="15.7109375" style="67" customWidth="1"/>
    <col min="1546" max="1546" width="8.85546875" style="67" customWidth="1"/>
    <col min="1547" max="1792" width="9.140625" style="67"/>
    <col min="1793" max="1793" width="40.7109375" style="67" customWidth="1"/>
    <col min="1794" max="1794" width="20.7109375" style="67" customWidth="1"/>
    <col min="1795" max="1797" width="10.7109375" style="67" customWidth="1"/>
    <col min="1798" max="1801" width="15.7109375" style="67" customWidth="1"/>
    <col min="1802" max="1802" width="8.85546875" style="67" customWidth="1"/>
    <col min="1803" max="2048" width="9.140625" style="67"/>
    <col min="2049" max="2049" width="40.7109375" style="67" customWidth="1"/>
    <col min="2050" max="2050" width="20.7109375" style="67" customWidth="1"/>
    <col min="2051" max="2053" width="10.7109375" style="67" customWidth="1"/>
    <col min="2054" max="2057" width="15.7109375" style="67" customWidth="1"/>
    <col min="2058" max="2058" width="8.85546875" style="67" customWidth="1"/>
    <col min="2059" max="2304" width="9.140625" style="67"/>
    <col min="2305" max="2305" width="40.7109375" style="67" customWidth="1"/>
    <col min="2306" max="2306" width="20.7109375" style="67" customWidth="1"/>
    <col min="2307" max="2309" width="10.7109375" style="67" customWidth="1"/>
    <col min="2310" max="2313" width="15.7109375" style="67" customWidth="1"/>
    <col min="2314" max="2314" width="8.85546875" style="67" customWidth="1"/>
    <col min="2315" max="2560" width="9.140625" style="67"/>
    <col min="2561" max="2561" width="40.7109375" style="67" customWidth="1"/>
    <col min="2562" max="2562" width="20.7109375" style="67" customWidth="1"/>
    <col min="2563" max="2565" width="10.7109375" style="67" customWidth="1"/>
    <col min="2566" max="2569" width="15.7109375" style="67" customWidth="1"/>
    <col min="2570" max="2570" width="8.85546875" style="67" customWidth="1"/>
    <col min="2571" max="2816" width="9.140625" style="67"/>
    <col min="2817" max="2817" width="40.7109375" style="67" customWidth="1"/>
    <col min="2818" max="2818" width="20.7109375" style="67" customWidth="1"/>
    <col min="2819" max="2821" width="10.7109375" style="67" customWidth="1"/>
    <col min="2822" max="2825" width="15.7109375" style="67" customWidth="1"/>
    <col min="2826" max="2826" width="8.85546875" style="67" customWidth="1"/>
    <col min="2827" max="3072" width="9.140625" style="67"/>
    <col min="3073" max="3073" width="40.7109375" style="67" customWidth="1"/>
    <col min="3074" max="3074" width="20.7109375" style="67" customWidth="1"/>
    <col min="3075" max="3077" width="10.7109375" style="67" customWidth="1"/>
    <col min="3078" max="3081" width="15.7109375" style="67" customWidth="1"/>
    <col min="3082" max="3082" width="8.85546875" style="67" customWidth="1"/>
    <col min="3083" max="3328" width="9.140625" style="67"/>
    <col min="3329" max="3329" width="40.7109375" style="67" customWidth="1"/>
    <col min="3330" max="3330" width="20.7109375" style="67" customWidth="1"/>
    <col min="3331" max="3333" width="10.7109375" style="67" customWidth="1"/>
    <col min="3334" max="3337" width="15.7109375" style="67" customWidth="1"/>
    <col min="3338" max="3338" width="8.85546875" style="67" customWidth="1"/>
    <col min="3339" max="3584" width="9.140625" style="67"/>
    <col min="3585" max="3585" width="40.7109375" style="67" customWidth="1"/>
    <col min="3586" max="3586" width="20.7109375" style="67" customWidth="1"/>
    <col min="3587" max="3589" width="10.7109375" style="67" customWidth="1"/>
    <col min="3590" max="3593" width="15.7109375" style="67" customWidth="1"/>
    <col min="3594" max="3594" width="8.85546875" style="67" customWidth="1"/>
    <col min="3595" max="3840" width="9.140625" style="67"/>
    <col min="3841" max="3841" width="40.7109375" style="67" customWidth="1"/>
    <col min="3842" max="3842" width="20.7109375" style="67" customWidth="1"/>
    <col min="3843" max="3845" width="10.7109375" style="67" customWidth="1"/>
    <col min="3846" max="3849" width="15.7109375" style="67" customWidth="1"/>
    <col min="3850" max="3850" width="8.85546875" style="67" customWidth="1"/>
    <col min="3851" max="4096" width="9.140625" style="67"/>
    <col min="4097" max="4097" width="40.7109375" style="67" customWidth="1"/>
    <col min="4098" max="4098" width="20.7109375" style="67" customWidth="1"/>
    <col min="4099" max="4101" width="10.7109375" style="67" customWidth="1"/>
    <col min="4102" max="4105" width="15.7109375" style="67" customWidth="1"/>
    <col min="4106" max="4106" width="8.85546875" style="67" customWidth="1"/>
    <col min="4107" max="4352" width="9.140625" style="67"/>
    <col min="4353" max="4353" width="40.7109375" style="67" customWidth="1"/>
    <col min="4354" max="4354" width="20.7109375" style="67" customWidth="1"/>
    <col min="4355" max="4357" width="10.7109375" style="67" customWidth="1"/>
    <col min="4358" max="4361" width="15.7109375" style="67" customWidth="1"/>
    <col min="4362" max="4362" width="8.85546875" style="67" customWidth="1"/>
    <col min="4363" max="4608" width="9.140625" style="67"/>
    <col min="4609" max="4609" width="40.7109375" style="67" customWidth="1"/>
    <col min="4610" max="4610" width="20.7109375" style="67" customWidth="1"/>
    <col min="4611" max="4613" width="10.7109375" style="67" customWidth="1"/>
    <col min="4614" max="4617" width="15.7109375" style="67" customWidth="1"/>
    <col min="4618" max="4618" width="8.85546875" style="67" customWidth="1"/>
    <col min="4619" max="4864" width="9.140625" style="67"/>
    <col min="4865" max="4865" width="40.7109375" style="67" customWidth="1"/>
    <col min="4866" max="4866" width="20.7109375" style="67" customWidth="1"/>
    <col min="4867" max="4869" width="10.7109375" style="67" customWidth="1"/>
    <col min="4870" max="4873" width="15.7109375" style="67" customWidth="1"/>
    <col min="4874" max="4874" width="8.85546875" style="67" customWidth="1"/>
    <col min="4875" max="5120" width="9.140625" style="67"/>
    <col min="5121" max="5121" width="40.7109375" style="67" customWidth="1"/>
    <col min="5122" max="5122" width="20.7109375" style="67" customWidth="1"/>
    <col min="5123" max="5125" width="10.7109375" style="67" customWidth="1"/>
    <col min="5126" max="5129" width="15.7109375" style="67" customWidth="1"/>
    <col min="5130" max="5130" width="8.85546875" style="67" customWidth="1"/>
    <col min="5131" max="5376" width="9.140625" style="67"/>
    <col min="5377" max="5377" width="40.7109375" style="67" customWidth="1"/>
    <col min="5378" max="5378" width="20.7109375" style="67" customWidth="1"/>
    <col min="5379" max="5381" width="10.7109375" style="67" customWidth="1"/>
    <col min="5382" max="5385" width="15.7109375" style="67" customWidth="1"/>
    <col min="5386" max="5386" width="8.85546875" style="67" customWidth="1"/>
    <col min="5387" max="5632" width="9.140625" style="67"/>
    <col min="5633" max="5633" width="40.7109375" style="67" customWidth="1"/>
    <col min="5634" max="5634" width="20.7109375" style="67" customWidth="1"/>
    <col min="5635" max="5637" width="10.7109375" style="67" customWidth="1"/>
    <col min="5638" max="5641" width="15.7109375" style="67" customWidth="1"/>
    <col min="5642" max="5642" width="8.85546875" style="67" customWidth="1"/>
    <col min="5643" max="5888" width="9.140625" style="67"/>
    <col min="5889" max="5889" width="40.7109375" style="67" customWidth="1"/>
    <col min="5890" max="5890" width="20.7109375" style="67" customWidth="1"/>
    <col min="5891" max="5893" width="10.7109375" style="67" customWidth="1"/>
    <col min="5894" max="5897" width="15.7109375" style="67" customWidth="1"/>
    <col min="5898" max="5898" width="8.85546875" style="67" customWidth="1"/>
    <col min="5899" max="6144" width="9.140625" style="67"/>
    <col min="6145" max="6145" width="40.7109375" style="67" customWidth="1"/>
    <col min="6146" max="6146" width="20.7109375" style="67" customWidth="1"/>
    <col min="6147" max="6149" width="10.7109375" style="67" customWidth="1"/>
    <col min="6150" max="6153" width="15.7109375" style="67" customWidth="1"/>
    <col min="6154" max="6154" width="8.85546875" style="67" customWidth="1"/>
    <col min="6155" max="6400" width="9.140625" style="67"/>
    <col min="6401" max="6401" width="40.7109375" style="67" customWidth="1"/>
    <col min="6402" max="6402" width="20.7109375" style="67" customWidth="1"/>
    <col min="6403" max="6405" width="10.7109375" style="67" customWidth="1"/>
    <col min="6406" max="6409" width="15.7109375" style="67" customWidth="1"/>
    <col min="6410" max="6410" width="8.85546875" style="67" customWidth="1"/>
    <col min="6411" max="6656" width="9.140625" style="67"/>
    <col min="6657" max="6657" width="40.7109375" style="67" customWidth="1"/>
    <col min="6658" max="6658" width="20.7109375" style="67" customWidth="1"/>
    <col min="6659" max="6661" width="10.7109375" style="67" customWidth="1"/>
    <col min="6662" max="6665" width="15.7109375" style="67" customWidth="1"/>
    <col min="6666" max="6666" width="8.85546875" style="67" customWidth="1"/>
    <col min="6667" max="6912" width="9.140625" style="67"/>
    <col min="6913" max="6913" width="40.7109375" style="67" customWidth="1"/>
    <col min="6914" max="6914" width="20.7109375" style="67" customWidth="1"/>
    <col min="6915" max="6917" width="10.7109375" style="67" customWidth="1"/>
    <col min="6918" max="6921" width="15.7109375" style="67" customWidth="1"/>
    <col min="6922" max="6922" width="8.85546875" style="67" customWidth="1"/>
    <col min="6923" max="7168" width="9.140625" style="67"/>
    <col min="7169" max="7169" width="40.7109375" style="67" customWidth="1"/>
    <col min="7170" max="7170" width="20.7109375" style="67" customWidth="1"/>
    <col min="7171" max="7173" width="10.7109375" style="67" customWidth="1"/>
    <col min="7174" max="7177" width="15.7109375" style="67" customWidth="1"/>
    <col min="7178" max="7178" width="8.85546875" style="67" customWidth="1"/>
    <col min="7179" max="7424" width="9.140625" style="67"/>
    <col min="7425" max="7425" width="40.7109375" style="67" customWidth="1"/>
    <col min="7426" max="7426" width="20.7109375" style="67" customWidth="1"/>
    <col min="7427" max="7429" width="10.7109375" style="67" customWidth="1"/>
    <col min="7430" max="7433" width="15.7109375" style="67" customWidth="1"/>
    <col min="7434" max="7434" width="8.85546875" style="67" customWidth="1"/>
    <col min="7435" max="7680" width="9.140625" style="67"/>
    <col min="7681" max="7681" width="40.7109375" style="67" customWidth="1"/>
    <col min="7682" max="7682" width="20.7109375" style="67" customWidth="1"/>
    <col min="7683" max="7685" width="10.7109375" style="67" customWidth="1"/>
    <col min="7686" max="7689" width="15.7109375" style="67" customWidth="1"/>
    <col min="7690" max="7690" width="8.85546875" style="67" customWidth="1"/>
    <col min="7691" max="7936" width="9.140625" style="67"/>
    <col min="7937" max="7937" width="40.7109375" style="67" customWidth="1"/>
    <col min="7938" max="7938" width="20.7109375" style="67" customWidth="1"/>
    <col min="7939" max="7941" width="10.7109375" style="67" customWidth="1"/>
    <col min="7942" max="7945" width="15.7109375" style="67" customWidth="1"/>
    <col min="7946" max="7946" width="8.85546875" style="67" customWidth="1"/>
    <col min="7947" max="8192" width="9.140625" style="67"/>
    <col min="8193" max="8193" width="40.7109375" style="67" customWidth="1"/>
    <col min="8194" max="8194" width="20.7109375" style="67" customWidth="1"/>
    <col min="8195" max="8197" width="10.7109375" style="67" customWidth="1"/>
    <col min="8198" max="8201" width="15.7109375" style="67" customWidth="1"/>
    <col min="8202" max="8202" width="8.85546875" style="67" customWidth="1"/>
    <col min="8203" max="8448" width="9.140625" style="67"/>
    <col min="8449" max="8449" width="40.7109375" style="67" customWidth="1"/>
    <col min="8450" max="8450" width="20.7109375" style="67" customWidth="1"/>
    <col min="8451" max="8453" width="10.7109375" style="67" customWidth="1"/>
    <col min="8454" max="8457" width="15.7109375" style="67" customWidth="1"/>
    <col min="8458" max="8458" width="8.85546875" style="67" customWidth="1"/>
    <col min="8459" max="8704" width="9.140625" style="67"/>
    <col min="8705" max="8705" width="40.7109375" style="67" customWidth="1"/>
    <col min="8706" max="8706" width="20.7109375" style="67" customWidth="1"/>
    <col min="8707" max="8709" width="10.7109375" style="67" customWidth="1"/>
    <col min="8710" max="8713" width="15.7109375" style="67" customWidth="1"/>
    <col min="8714" max="8714" width="8.85546875" style="67" customWidth="1"/>
    <col min="8715" max="8960" width="9.140625" style="67"/>
    <col min="8961" max="8961" width="40.7109375" style="67" customWidth="1"/>
    <col min="8962" max="8962" width="20.7109375" style="67" customWidth="1"/>
    <col min="8963" max="8965" width="10.7109375" style="67" customWidth="1"/>
    <col min="8966" max="8969" width="15.7109375" style="67" customWidth="1"/>
    <col min="8970" max="8970" width="8.85546875" style="67" customWidth="1"/>
    <col min="8971" max="9216" width="9.140625" style="67"/>
    <col min="9217" max="9217" width="40.7109375" style="67" customWidth="1"/>
    <col min="9218" max="9218" width="20.7109375" style="67" customWidth="1"/>
    <col min="9219" max="9221" width="10.7109375" style="67" customWidth="1"/>
    <col min="9222" max="9225" width="15.7109375" style="67" customWidth="1"/>
    <col min="9226" max="9226" width="8.85546875" style="67" customWidth="1"/>
    <col min="9227" max="9472" width="9.140625" style="67"/>
    <col min="9473" max="9473" width="40.7109375" style="67" customWidth="1"/>
    <col min="9474" max="9474" width="20.7109375" style="67" customWidth="1"/>
    <col min="9475" max="9477" width="10.7109375" style="67" customWidth="1"/>
    <col min="9478" max="9481" width="15.7109375" style="67" customWidth="1"/>
    <col min="9482" max="9482" width="8.85546875" style="67" customWidth="1"/>
    <col min="9483" max="9728" width="9.140625" style="67"/>
    <col min="9729" max="9729" width="40.7109375" style="67" customWidth="1"/>
    <col min="9730" max="9730" width="20.7109375" style="67" customWidth="1"/>
    <col min="9731" max="9733" width="10.7109375" style="67" customWidth="1"/>
    <col min="9734" max="9737" width="15.7109375" style="67" customWidth="1"/>
    <col min="9738" max="9738" width="8.85546875" style="67" customWidth="1"/>
    <col min="9739" max="9984" width="9.140625" style="67"/>
    <col min="9985" max="9985" width="40.7109375" style="67" customWidth="1"/>
    <col min="9986" max="9986" width="20.7109375" style="67" customWidth="1"/>
    <col min="9987" max="9989" width="10.7109375" style="67" customWidth="1"/>
    <col min="9990" max="9993" width="15.7109375" style="67" customWidth="1"/>
    <col min="9994" max="9994" width="8.85546875" style="67" customWidth="1"/>
    <col min="9995" max="10240" width="9.140625" style="67"/>
    <col min="10241" max="10241" width="40.7109375" style="67" customWidth="1"/>
    <col min="10242" max="10242" width="20.7109375" style="67" customWidth="1"/>
    <col min="10243" max="10245" width="10.7109375" style="67" customWidth="1"/>
    <col min="10246" max="10249" width="15.7109375" style="67" customWidth="1"/>
    <col min="10250" max="10250" width="8.85546875" style="67" customWidth="1"/>
    <col min="10251" max="10496" width="9.140625" style="67"/>
    <col min="10497" max="10497" width="40.7109375" style="67" customWidth="1"/>
    <col min="10498" max="10498" width="20.7109375" style="67" customWidth="1"/>
    <col min="10499" max="10501" width="10.7109375" style="67" customWidth="1"/>
    <col min="10502" max="10505" width="15.7109375" style="67" customWidth="1"/>
    <col min="10506" max="10506" width="8.85546875" style="67" customWidth="1"/>
    <col min="10507" max="10752" width="9.140625" style="67"/>
    <col min="10753" max="10753" width="40.7109375" style="67" customWidth="1"/>
    <col min="10754" max="10754" width="20.7109375" style="67" customWidth="1"/>
    <col min="10755" max="10757" width="10.7109375" style="67" customWidth="1"/>
    <col min="10758" max="10761" width="15.7109375" style="67" customWidth="1"/>
    <col min="10762" max="10762" width="8.85546875" style="67" customWidth="1"/>
    <col min="10763" max="11008" width="9.140625" style="67"/>
    <col min="11009" max="11009" width="40.7109375" style="67" customWidth="1"/>
    <col min="11010" max="11010" width="20.7109375" style="67" customWidth="1"/>
    <col min="11011" max="11013" width="10.7109375" style="67" customWidth="1"/>
    <col min="11014" max="11017" width="15.7109375" style="67" customWidth="1"/>
    <col min="11018" max="11018" width="8.85546875" style="67" customWidth="1"/>
    <col min="11019" max="11264" width="9.140625" style="67"/>
    <col min="11265" max="11265" width="40.7109375" style="67" customWidth="1"/>
    <col min="11266" max="11266" width="20.7109375" style="67" customWidth="1"/>
    <col min="11267" max="11269" width="10.7109375" style="67" customWidth="1"/>
    <col min="11270" max="11273" width="15.7109375" style="67" customWidth="1"/>
    <col min="11274" max="11274" width="8.85546875" style="67" customWidth="1"/>
    <col min="11275" max="11520" width="9.140625" style="67"/>
    <col min="11521" max="11521" width="40.7109375" style="67" customWidth="1"/>
    <col min="11522" max="11522" width="20.7109375" style="67" customWidth="1"/>
    <col min="11523" max="11525" width="10.7109375" style="67" customWidth="1"/>
    <col min="11526" max="11529" width="15.7109375" style="67" customWidth="1"/>
    <col min="11530" max="11530" width="8.85546875" style="67" customWidth="1"/>
    <col min="11531" max="11776" width="9.140625" style="67"/>
    <col min="11777" max="11777" width="40.7109375" style="67" customWidth="1"/>
    <col min="11778" max="11778" width="20.7109375" style="67" customWidth="1"/>
    <col min="11779" max="11781" width="10.7109375" style="67" customWidth="1"/>
    <col min="11782" max="11785" width="15.7109375" style="67" customWidth="1"/>
    <col min="11786" max="11786" width="8.85546875" style="67" customWidth="1"/>
    <col min="11787" max="12032" width="9.140625" style="67"/>
    <col min="12033" max="12033" width="40.7109375" style="67" customWidth="1"/>
    <col min="12034" max="12034" width="20.7109375" style="67" customWidth="1"/>
    <col min="12035" max="12037" width="10.7109375" style="67" customWidth="1"/>
    <col min="12038" max="12041" width="15.7109375" style="67" customWidth="1"/>
    <col min="12042" max="12042" width="8.85546875" style="67" customWidth="1"/>
    <col min="12043" max="12288" width="9.140625" style="67"/>
    <col min="12289" max="12289" width="40.7109375" style="67" customWidth="1"/>
    <col min="12290" max="12290" width="20.7109375" style="67" customWidth="1"/>
    <col min="12291" max="12293" width="10.7109375" style="67" customWidth="1"/>
    <col min="12294" max="12297" width="15.7109375" style="67" customWidth="1"/>
    <col min="12298" max="12298" width="8.85546875" style="67" customWidth="1"/>
    <col min="12299" max="12544" width="9.140625" style="67"/>
    <col min="12545" max="12545" width="40.7109375" style="67" customWidth="1"/>
    <col min="12546" max="12546" width="20.7109375" style="67" customWidth="1"/>
    <col min="12547" max="12549" width="10.7109375" style="67" customWidth="1"/>
    <col min="12550" max="12553" width="15.7109375" style="67" customWidth="1"/>
    <col min="12554" max="12554" width="8.85546875" style="67" customWidth="1"/>
    <col min="12555" max="12800" width="9.140625" style="67"/>
    <col min="12801" max="12801" width="40.7109375" style="67" customWidth="1"/>
    <col min="12802" max="12802" width="20.7109375" style="67" customWidth="1"/>
    <col min="12803" max="12805" width="10.7109375" style="67" customWidth="1"/>
    <col min="12806" max="12809" width="15.7109375" style="67" customWidth="1"/>
    <col min="12810" max="12810" width="8.85546875" style="67" customWidth="1"/>
    <col min="12811" max="13056" width="9.140625" style="67"/>
    <col min="13057" max="13057" width="40.7109375" style="67" customWidth="1"/>
    <col min="13058" max="13058" width="20.7109375" style="67" customWidth="1"/>
    <col min="13059" max="13061" width="10.7109375" style="67" customWidth="1"/>
    <col min="13062" max="13065" width="15.7109375" style="67" customWidth="1"/>
    <col min="13066" max="13066" width="8.85546875" style="67" customWidth="1"/>
    <col min="13067" max="13312" width="9.140625" style="67"/>
    <col min="13313" max="13313" width="40.7109375" style="67" customWidth="1"/>
    <col min="13314" max="13314" width="20.7109375" style="67" customWidth="1"/>
    <col min="13315" max="13317" width="10.7109375" style="67" customWidth="1"/>
    <col min="13318" max="13321" width="15.7109375" style="67" customWidth="1"/>
    <col min="13322" max="13322" width="8.85546875" style="67" customWidth="1"/>
    <col min="13323" max="13568" width="9.140625" style="67"/>
    <col min="13569" max="13569" width="40.7109375" style="67" customWidth="1"/>
    <col min="13570" max="13570" width="20.7109375" style="67" customWidth="1"/>
    <col min="13571" max="13573" width="10.7109375" style="67" customWidth="1"/>
    <col min="13574" max="13577" width="15.7109375" style="67" customWidth="1"/>
    <col min="13578" max="13578" width="8.85546875" style="67" customWidth="1"/>
    <col min="13579" max="13824" width="9.140625" style="67"/>
    <col min="13825" max="13825" width="40.7109375" style="67" customWidth="1"/>
    <col min="13826" max="13826" width="20.7109375" style="67" customWidth="1"/>
    <col min="13827" max="13829" width="10.7109375" style="67" customWidth="1"/>
    <col min="13830" max="13833" width="15.7109375" style="67" customWidth="1"/>
    <col min="13834" max="13834" width="8.85546875" style="67" customWidth="1"/>
    <col min="13835" max="14080" width="9.140625" style="67"/>
    <col min="14081" max="14081" width="40.7109375" style="67" customWidth="1"/>
    <col min="14082" max="14082" width="20.7109375" style="67" customWidth="1"/>
    <col min="14083" max="14085" width="10.7109375" style="67" customWidth="1"/>
    <col min="14086" max="14089" width="15.7109375" style="67" customWidth="1"/>
    <col min="14090" max="14090" width="8.85546875" style="67" customWidth="1"/>
    <col min="14091" max="14336" width="9.140625" style="67"/>
    <col min="14337" max="14337" width="40.7109375" style="67" customWidth="1"/>
    <col min="14338" max="14338" width="20.7109375" style="67" customWidth="1"/>
    <col min="14339" max="14341" width="10.7109375" style="67" customWidth="1"/>
    <col min="14342" max="14345" width="15.7109375" style="67" customWidth="1"/>
    <col min="14346" max="14346" width="8.85546875" style="67" customWidth="1"/>
    <col min="14347" max="14592" width="9.140625" style="67"/>
    <col min="14593" max="14593" width="40.7109375" style="67" customWidth="1"/>
    <col min="14594" max="14594" width="20.7109375" style="67" customWidth="1"/>
    <col min="14595" max="14597" width="10.7109375" style="67" customWidth="1"/>
    <col min="14598" max="14601" width="15.7109375" style="67" customWidth="1"/>
    <col min="14602" max="14602" width="8.85546875" style="67" customWidth="1"/>
    <col min="14603" max="14848" width="9.140625" style="67"/>
    <col min="14849" max="14849" width="40.7109375" style="67" customWidth="1"/>
    <col min="14850" max="14850" width="20.7109375" style="67" customWidth="1"/>
    <col min="14851" max="14853" width="10.7109375" style="67" customWidth="1"/>
    <col min="14854" max="14857" width="15.7109375" style="67" customWidth="1"/>
    <col min="14858" max="14858" width="8.85546875" style="67" customWidth="1"/>
    <col min="14859" max="15104" width="9.140625" style="67"/>
    <col min="15105" max="15105" width="40.7109375" style="67" customWidth="1"/>
    <col min="15106" max="15106" width="20.7109375" style="67" customWidth="1"/>
    <col min="15107" max="15109" width="10.7109375" style="67" customWidth="1"/>
    <col min="15110" max="15113" width="15.7109375" style="67" customWidth="1"/>
    <col min="15114" max="15114" width="8.85546875" style="67" customWidth="1"/>
    <col min="15115" max="15360" width="9.140625" style="67"/>
    <col min="15361" max="15361" width="40.7109375" style="67" customWidth="1"/>
    <col min="15362" max="15362" width="20.7109375" style="67" customWidth="1"/>
    <col min="15363" max="15365" width="10.7109375" style="67" customWidth="1"/>
    <col min="15366" max="15369" width="15.7109375" style="67" customWidth="1"/>
    <col min="15370" max="15370" width="8.85546875" style="67" customWidth="1"/>
    <col min="15371" max="15616" width="9.140625" style="67"/>
    <col min="15617" max="15617" width="40.7109375" style="67" customWidth="1"/>
    <col min="15618" max="15618" width="20.7109375" style="67" customWidth="1"/>
    <col min="15619" max="15621" width="10.7109375" style="67" customWidth="1"/>
    <col min="15622" max="15625" width="15.7109375" style="67" customWidth="1"/>
    <col min="15626" max="15626" width="8.85546875" style="67" customWidth="1"/>
    <col min="15627" max="15872" width="9.140625" style="67"/>
    <col min="15873" max="15873" width="40.7109375" style="67" customWidth="1"/>
    <col min="15874" max="15874" width="20.7109375" style="67" customWidth="1"/>
    <col min="15875" max="15877" width="10.7109375" style="67" customWidth="1"/>
    <col min="15878" max="15881" width="15.7109375" style="67" customWidth="1"/>
    <col min="15882" max="15882" width="8.85546875" style="67" customWidth="1"/>
    <col min="15883" max="16128" width="9.140625" style="67"/>
    <col min="16129" max="16129" width="40.7109375" style="67" customWidth="1"/>
    <col min="16130" max="16130" width="20.7109375" style="67" customWidth="1"/>
    <col min="16131" max="16133" width="10.7109375" style="67" customWidth="1"/>
    <col min="16134" max="16137" width="15.7109375" style="67" customWidth="1"/>
    <col min="16138" max="16138" width="8.85546875" style="67" customWidth="1"/>
    <col min="16139" max="16384" width="9.140625" style="67"/>
  </cols>
  <sheetData>
    <row r="1" spans="1:10" s="58" customFormat="1" ht="12.75" customHeight="1">
      <c r="H1" s="59" t="s">
        <v>137</v>
      </c>
      <c r="I1" s="59"/>
    </row>
    <row r="2" spans="1:10" s="58" customFormat="1" ht="13.5" customHeight="1">
      <c r="H2" s="59" t="s">
        <v>138</v>
      </c>
      <c r="I2" s="59"/>
    </row>
    <row r="3" spans="1:10" s="58" customFormat="1" ht="71.25" customHeight="1">
      <c r="H3" s="250" t="s">
        <v>139</v>
      </c>
      <c r="I3" s="250"/>
    </row>
    <row r="4" spans="1:10" s="58" customFormat="1" ht="12.75" customHeight="1"/>
    <row r="5" spans="1:10" s="60" customFormat="1" ht="42" customHeight="1">
      <c r="A5" s="251" t="s">
        <v>140</v>
      </c>
      <c r="B5" s="251"/>
      <c r="C5" s="251"/>
      <c r="D5" s="251"/>
      <c r="E5" s="251"/>
      <c r="F5" s="251"/>
      <c r="G5" s="251"/>
      <c r="H5" s="251"/>
      <c r="I5" s="251"/>
    </row>
    <row r="6" spans="1:10" s="58" customFormat="1" ht="18" customHeight="1">
      <c r="A6" s="61"/>
      <c r="B6" s="61"/>
      <c r="C6" s="61"/>
      <c r="D6" s="61"/>
      <c r="E6" s="61"/>
      <c r="F6" s="61"/>
      <c r="G6" s="61"/>
      <c r="H6" s="61"/>
      <c r="I6" s="61"/>
    </row>
    <row r="7" spans="1:10" s="58" customFormat="1" ht="18" customHeight="1">
      <c r="A7" s="252" t="s">
        <v>141</v>
      </c>
      <c r="B7" s="252" t="s">
        <v>59</v>
      </c>
      <c r="C7" s="252"/>
      <c r="D7" s="252"/>
      <c r="E7" s="252"/>
      <c r="F7" s="252" t="s">
        <v>142</v>
      </c>
      <c r="G7" s="252" t="s">
        <v>143</v>
      </c>
      <c r="H7" s="252" t="s">
        <v>144</v>
      </c>
      <c r="I7" s="252" t="s">
        <v>145</v>
      </c>
      <c r="J7" s="62"/>
    </row>
    <row r="8" spans="1:10" s="58" customFormat="1" ht="18" customHeight="1">
      <c r="A8" s="252"/>
      <c r="B8" s="63" t="s">
        <v>61</v>
      </c>
      <c r="C8" s="63" t="s">
        <v>62</v>
      </c>
      <c r="D8" s="63" t="s">
        <v>63</v>
      </c>
      <c r="E8" s="63" t="s">
        <v>64</v>
      </c>
      <c r="F8" s="252"/>
      <c r="G8" s="252"/>
      <c r="H8" s="252"/>
      <c r="I8" s="252"/>
      <c r="J8" s="62"/>
    </row>
    <row r="9" spans="1:10" ht="67.5">
      <c r="A9" s="74" t="s">
        <v>106</v>
      </c>
      <c r="B9" s="75" t="s">
        <v>67</v>
      </c>
      <c r="C9" s="75"/>
      <c r="D9" s="75"/>
      <c r="E9" s="75"/>
      <c r="F9" s="76">
        <v>25579076.66</v>
      </c>
      <c r="G9" s="76">
        <v>24897552</v>
      </c>
      <c r="H9" s="76">
        <v>24897552</v>
      </c>
      <c r="I9" s="76">
        <v>75374180.659999996</v>
      </c>
    </row>
    <row r="10" spans="1:10" ht="67.5">
      <c r="A10" s="74" t="s">
        <v>118</v>
      </c>
      <c r="B10" s="75" t="s">
        <v>76</v>
      </c>
      <c r="C10" s="75"/>
      <c r="D10" s="75"/>
      <c r="E10" s="75"/>
      <c r="F10" s="76">
        <v>24447134.170000002</v>
      </c>
      <c r="G10" s="76">
        <v>24037406</v>
      </c>
      <c r="H10" s="76">
        <v>24037406</v>
      </c>
      <c r="I10" s="76">
        <v>72521946.170000002</v>
      </c>
    </row>
    <row r="11" spans="1:10" ht="94.5">
      <c r="A11" s="64" t="s">
        <v>78</v>
      </c>
      <c r="B11" s="65" t="s">
        <v>79</v>
      </c>
      <c r="C11" s="65"/>
      <c r="D11" s="65"/>
      <c r="E11" s="65"/>
      <c r="F11" s="66">
        <v>8354006.4800000004</v>
      </c>
      <c r="G11" s="66">
        <v>8753737</v>
      </c>
      <c r="H11" s="66">
        <v>8753737</v>
      </c>
      <c r="I11" s="66">
        <v>25861480.48</v>
      </c>
    </row>
    <row r="12" spans="1:10" ht="54">
      <c r="A12" s="64" t="s">
        <v>102</v>
      </c>
      <c r="B12" s="65" t="s">
        <v>79</v>
      </c>
      <c r="C12" s="65" t="s">
        <v>71</v>
      </c>
      <c r="D12" s="65"/>
      <c r="E12" s="65"/>
      <c r="F12" s="66">
        <v>8354006.4800000004</v>
      </c>
      <c r="G12" s="66">
        <v>8753737</v>
      </c>
      <c r="H12" s="66">
        <v>8753737</v>
      </c>
      <c r="I12" s="66">
        <v>25861480.48</v>
      </c>
    </row>
    <row r="13" spans="1:10" ht="54">
      <c r="A13" s="64" t="s">
        <v>117</v>
      </c>
      <c r="B13" s="65" t="s">
        <v>79</v>
      </c>
      <c r="C13" s="65" t="s">
        <v>71</v>
      </c>
      <c r="D13" s="65" t="s">
        <v>77</v>
      </c>
      <c r="E13" s="65"/>
      <c r="F13" s="66">
        <v>8354006.4800000004</v>
      </c>
      <c r="G13" s="66">
        <v>8753737</v>
      </c>
      <c r="H13" s="66">
        <v>8753737</v>
      </c>
      <c r="I13" s="66">
        <v>25861480.48</v>
      </c>
    </row>
    <row r="14" spans="1:10" ht="40.5">
      <c r="A14" s="64" t="s">
        <v>146</v>
      </c>
      <c r="B14" s="65" t="s">
        <v>79</v>
      </c>
      <c r="C14" s="65" t="s">
        <v>71</v>
      </c>
      <c r="D14" s="65" t="s">
        <v>77</v>
      </c>
      <c r="E14" s="65" t="s">
        <v>147</v>
      </c>
      <c r="F14" s="66">
        <v>8351606.4800000004</v>
      </c>
      <c r="G14" s="66">
        <v>8751337</v>
      </c>
      <c r="H14" s="66">
        <v>8751337</v>
      </c>
      <c r="I14" s="66">
        <v>25854280.48</v>
      </c>
    </row>
    <row r="15" spans="1:10" ht="40.5">
      <c r="A15" s="68" t="s">
        <v>148</v>
      </c>
      <c r="B15" s="69" t="s">
        <v>79</v>
      </c>
      <c r="C15" s="69" t="s">
        <v>71</v>
      </c>
      <c r="D15" s="69" t="s">
        <v>77</v>
      </c>
      <c r="E15" s="69" t="s">
        <v>80</v>
      </c>
      <c r="F15" s="70">
        <v>8351606.4800000004</v>
      </c>
      <c r="G15" s="70">
        <v>8751337</v>
      </c>
      <c r="H15" s="70">
        <v>8751337</v>
      </c>
      <c r="I15" s="70">
        <v>25854280.48</v>
      </c>
    </row>
    <row r="16" spans="1:10" ht="13.5">
      <c r="A16" s="64" t="s">
        <v>149</v>
      </c>
      <c r="B16" s="65" t="s">
        <v>79</v>
      </c>
      <c r="C16" s="65" t="s">
        <v>71</v>
      </c>
      <c r="D16" s="65" t="s">
        <v>77</v>
      </c>
      <c r="E16" s="65" t="s">
        <v>150</v>
      </c>
      <c r="F16" s="66">
        <v>2400</v>
      </c>
      <c r="G16" s="66">
        <v>2400</v>
      </c>
      <c r="H16" s="66">
        <v>2400</v>
      </c>
      <c r="I16" s="66">
        <v>7200</v>
      </c>
    </row>
    <row r="17" spans="1:9" ht="27">
      <c r="A17" s="68" t="s">
        <v>151</v>
      </c>
      <c r="B17" s="69" t="s">
        <v>79</v>
      </c>
      <c r="C17" s="69" t="s">
        <v>71</v>
      </c>
      <c r="D17" s="69" t="s">
        <v>77</v>
      </c>
      <c r="E17" s="69" t="s">
        <v>81</v>
      </c>
      <c r="F17" s="70">
        <v>2400</v>
      </c>
      <c r="G17" s="70">
        <v>2400</v>
      </c>
      <c r="H17" s="70">
        <v>2400</v>
      </c>
      <c r="I17" s="70">
        <v>7200</v>
      </c>
    </row>
    <row r="18" spans="1:9" ht="67.5">
      <c r="A18" s="64" t="s">
        <v>82</v>
      </c>
      <c r="B18" s="65" t="s">
        <v>83</v>
      </c>
      <c r="C18" s="65"/>
      <c r="D18" s="65"/>
      <c r="E18" s="65"/>
      <c r="F18" s="66">
        <v>16084109.689999999</v>
      </c>
      <c r="G18" s="66">
        <v>15274651</v>
      </c>
      <c r="H18" s="66">
        <v>15274651</v>
      </c>
      <c r="I18" s="66">
        <v>46633411.689999998</v>
      </c>
    </row>
    <row r="19" spans="1:9" ht="54">
      <c r="A19" s="64" t="s">
        <v>102</v>
      </c>
      <c r="B19" s="65" t="s">
        <v>83</v>
      </c>
      <c r="C19" s="65" t="s">
        <v>71</v>
      </c>
      <c r="D19" s="65"/>
      <c r="E19" s="65"/>
      <c r="F19" s="66">
        <v>16084109.689999999</v>
      </c>
      <c r="G19" s="66">
        <v>15274651</v>
      </c>
      <c r="H19" s="66">
        <v>15274651</v>
      </c>
      <c r="I19" s="66">
        <v>46633411.689999998</v>
      </c>
    </row>
    <row r="20" spans="1:9" ht="54">
      <c r="A20" s="64" t="s">
        <v>117</v>
      </c>
      <c r="B20" s="65" t="s">
        <v>83</v>
      </c>
      <c r="C20" s="65" t="s">
        <v>71</v>
      </c>
      <c r="D20" s="65" t="s">
        <v>77</v>
      </c>
      <c r="E20" s="65"/>
      <c r="F20" s="66">
        <v>16084109.689999999</v>
      </c>
      <c r="G20" s="66">
        <v>15274651</v>
      </c>
      <c r="H20" s="66">
        <v>15274651</v>
      </c>
      <c r="I20" s="66">
        <v>46633411.689999998</v>
      </c>
    </row>
    <row r="21" spans="1:9" ht="94.5">
      <c r="A21" s="64" t="s">
        <v>152</v>
      </c>
      <c r="B21" s="65" t="s">
        <v>83</v>
      </c>
      <c r="C21" s="65" t="s">
        <v>71</v>
      </c>
      <c r="D21" s="65" t="s">
        <v>77</v>
      </c>
      <c r="E21" s="65" t="s">
        <v>153</v>
      </c>
      <c r="F21" s="66">
        <v>14658040</v>
      </c>
      <c r="G21" s="66">
        <v>13790425</v>
      </c>
      <c r="H21" s="66">
        <v>13790425</v>
      </c>
      <c r="I21" s="66">
        <v>42238890</v>
      </c>
    </row>
    <row r="22" spans="1:9" ht="27">
      <c r="A22" s="68" t="s">
        <v>154</v>
      </c>
      <c r="B22" s="69" t="s">
        <v>83</v>
      </c>
      <c r="C22" s="69" t="s">
        <v>71</v>
      </c>
      <c r="D22" s="69" t="s">
        <v>77</v>
      </c>
      <c r="E22" s="69" t="s">
        <v>84</v>
      </c>
      <c r="F22" s="70">
        <v>14658040</v>
      </c>
      <c r="G22" s="70">
        <v>13790425</v>
      </c>
      <c r="H22" s="70">
        <v>13790425</v>
      </c>
      <c r="I22" s="70">
        <v>42238890</v>
      </c>
    </row>
    <row r="23" spans="1:9" ht="40.5">
      <c r="A23" s="64" t="s">
        <v>146</v>
      </c>
      <c r="B23" s="65" t="s">
        <v>83</v>
      </c>
      <c r="C23" s="65" t="s">
        <v>71</v>
      </c>
      <c r="D23" s="65" t="s">
        <v>77</v>
      </c>
      <c r="E23" s="65" t="s">
        <v>147</v>
      </c>
      <c r="F23" s="66">
        <v>1419569.69</v>
      </c>
      <c r="G23" s="66">
        <v>1477726</v>
      </c>
      <c r="H23" s="66">
        <v>1477726</v>
      </c>
      <c r="I23" s="66">
        <v>4375021.6900000004</v>
      </c>
    </row>
    <row r="24" spans="1:9" ht="40.5">
      <c r="A24" s="68" t="s">
        <v>148</v>
      </c>
      <c r="B24" s="69" t="s">
        <v>83</v>
      </c>
      <c r="C24" s="69" t="s">
        <v>71</v>
      </c>
      <c r="D24" s="69" t="s">
        <v>77</v>
      </c>
      <c r="E24" s="69" t="s">
        <v>80</v>
      </c>
      <c r="F24" s="70">
        <v>1419569.69</v>
      </c>
      <c r="G24" s="70">
        <v>1477726</v>
      </c>
      <c r="H24" s="70">
        <v>1477726</v>
      </c>
      <c r="I24" s="70">
        <v>4375021.6900000004</v>
      </c>
    </row>
    <row r="25" spans="1:9" ht="13.5">
      <c r="A25" s="64" t="s">
        <v>149</v>
      </c>
      <c r="B25" s="65" t="s">
        <v>83</v>
      </c>
      <c r="C25" s="65" t="s">
        <v>71</v>
      </c>
      <c r="D25" s="65" t="s">
        <v>77</v>
      </c>
      <c r="E25" s="65" t="s">
        <v>150</v>
      </c>
      <c r="F25" s="66">
        <v>6500</v>
      </c>
      <c r="G25" s="66">
        <v>6500</v>
      </c>
      <c r="H25" s="66">
        <v>6500</v>
      </c>
      <c r="I25" s="66">
        <v>19500</v>
      </c>
    </row>
    <row r="26" spans="1:9" ht="27">
      <c r="A26" s="68" t="s">
        <v>151</v>
      </c>
      <c r="B26" s="69" t="s">
        <v>83</v>
      </c>
      <c r="C26" s="69" t="s">
        <v>71</v>
      </c>
      <c r="D26" s="69" t="s">
        <v>77</v>
      </c>
      <c r="E26" s="69" t="s">
        <v>81</v>
      </c>
      <c r="F26" s="70">
        <v>6500</v>
      </c>
      <c r="G26" s="70">
        <v>6500</v>
      </c>
      <c r="H26" s="70">
        <v>6500</v>
      </c>
      <c r="I26" s="70">
        <v>19500</v>
      </c>
    </row>
    <row r="27" spans="1:9" ht="27">
      <c r="A27" s="64" t="s">
        <v>123</v>
      </c>
      <c r="B27" s="65" t="s">
        <v>86</v>
      </c>
      <c r="C27" s="65"/>
      <c r="D27" s="65"/>
      <c r="E27" s="65"/>
      <c r="F27" s="66">
        <v>9018</v>
      </c>
      <c r="G27" s="66">
        <v>9018</v>
      </c>
      <c r="H27" s="66">
        <v>9018</v>
      </c>
      <c r="I27" s="66">
        <v>27054</v>
      </c>
    </row>
    <row r="28" spans="1:9" ht="54">
      <c r="A28" s="64" t="s">
        <v>102</v>
      </c>
      <c r="B28" s="65" t="s">
        <v>86</v>
      </c>
      <c r="C28" s="65" t="s">
        <v>71</v>
      </c>
      <c r="D28" s="65"/>
      <c r="E28" s="65"/>
      <c r="F28" s="66">
        <v>9018</v>
      </c>
      <c r="G28" s="66">
        <v>9018</v>
      </c>
      <c r="H28" s="66">
        <v>9018</v>
      </c>
      <c r="I28" s="66">
        <v>27054</v>
      </c>
    </row>
    <row r="29" spans="1:9" ht="54">
      <c r="A29" s="64" t="s">
        <v>117</v>
      </c>
      <c r="B29" s="65" t="s">
        <v>86</v>
      </c>
      <c r="C29" s="65" t="s">
        <v>71</v>
      </c>
      <c r="D29" s="65" t="s">
        <v>77</v>
      </c>
      <c r="E29" s="65"/>
      <c r="F29" s="66">
        <v>9018</v>
      </c>
      <c r="G29" s="66">
        <v>9018</v>
      </c>
      <c r="H29" s="66">
        <v>9018</v>
      </c>
      <c r="I29" s="66">
        <v>27054</v>
      </c>
    </row>
    <row r="30" spans="1:9" ht="40.5">
      <c r="A30" s="64" t="s">
        <v>146</v>
      </c>
      <c r="B30" s="65" t="s">
        <v>86</v>
      </c>
      <c r="C30" s="65" t="s">
        <v>71</v>
      </c>
      <c r="D30" s="65" t="s">
        <v>77</v>
      </c>
      <c r="E30" s="65" t="s">
        <v>147</v>
      </c>
      <c r="F30" s="66">
        <v>9018</v>
      </c>
      <c r="G30" s="66">
        <v>9018</v>
      </c>
      <c r="H30" s="66">
        <v>9018</v>
      </c>
      <c r="I30" s="66">
        <v>27054</v>
      </c>
    </row>
    <row r="31" spans="1:9" ht="40.5">
      <c r="A31" s="68" t="s">
        <v>148</v>
      </c>
      <c r="B31" s="69" t="s">
        <v>86</v>
      </c>
      <c r="C31" s="69" t="s">
        <v>71</v>
      </c>
      <c r="D31" s="69" t="s">
        <v>77</v>
      </c>
      <c r="E31" s="69" t="s">
        <v>80</v>
      </c>
      <c r="F31" s="70">
        <v>9018</v>
      </c>
      <c r="G31" s="70">
        <v>9018</v>
      </c>
      <c r="H31" s="70">
        <v>9018</v>
      </c>
      <c r="I31" s="70">
        <v>27054</v>
      </c>
    </row>
    <row r="32" spans="1:9" ht="54">
      <c r="A32" s="74" t="s">
        <v>107</v>
      </c>
      <c r="B32" s="75" t="s">
        <v>88</v>
      </c>
      <c r="C32" s="75"/>
      <c r="D32" s="75"/>
      <c r="E32" s="75"/>
      <c r="F32" s="76">
        <v>1131942.49</v>
      </c>
      <c r="G32" s="76">
        <v>860146</v>
      </c>
      <c r="H32" s="76">
        <v>860146</v>
      </c>
      <c r="I32" s="76">
        <v>2852234.49</v>
      </c>
    </row>
    <row r="33" spans="1:9" ht="27">
      <c r="A33" s="64" t="s">
        <v>89</v>
      </c>
      <c r="B33" s="65" t="s">
        <v>90</v>
      </c>
      <c r="C33" s="65"/>
      <c r="D33" s="65"/>
      <c r="E33" s="65"/>
      <c r="F33" s="66">
        <v>75000</v>
      </c>
      <c r="G33" s="66">
        <v>73082</v>
      </c>
      <c r="H33" s="66">
        <v>73082</v>
      </c>
      <c r="I33" s="66">
        <v>221164</v>
      </c>
    </row>
    <row r="34" spans="1:9" ht="54">
      <c r="A34" s="64" t="s">
        <v>102</v>
      </c>
      <c r="B34" s="65" t="s">
        <v>90</v>
      </c>
      <c r="C34" s="65" t="s">
        <v>71</v>
      </c>
      <c r="D34" s="65"/>
      <c r="E34" s="65"/>
      <c r="F34" s="66">
        <v>75000</v>
      </c>
      <c r="G34" s="66">
        <v>73082</v>
      </c>
      <c r="H34" s="66">
        <v>73082</v>
      </c>
      <c r="I34" s="66">
        <v>221164</v>
      </c>
    </row>
    <row r="35" spans="1:9" ht="27">
      <c r="A35" s="64" t="s">
        <v>105</v>
      </c>
      <c r="B35" s="65" t="s">
        <v>90</v>
      </c>
      <c r="C35" s="65" t="s">
        <v>71</v>
      </c>
      <c r="D35" s="65" t="s">
        <v>91</v>
      </c>
      <c r="E35" s="65"/>
      <c r="F35" s="66">
        <v>75000</v>
      </c>
      <c r="G35" s="66">
        <v>73082</v>
      </c>
      <c r="H35" s="66">
        <v>73082</v>
      </c>
      <c r="I35" s="66">
        <v>221164</v>
      </c>
    </row>
    <row r="36" spans="1:9" ht="40.5">
      <c r="A36" s="64" t="s">
        <v>146</v>
      </c>
      <c r="B36" s="65" t="s">
        <v>90</v>
      </c>
      <c r="C36" s="65" t="s">
        <v>71</v>
      </c>
      <c r="D36" s="65" t="s">
        <v>91</v>
      </c>
      <c r="E36" s="65" t="s">
        <v>147</v>
      </c>
      <c r="F36" s="66">
        <v>75000</v>
      </c>
      <c r="G36" s="66">
        <v>73082</v>
      </c>
      <c r="H36" s="66">
        <v>73082</v>
      </c>
      <c r="I36" s="66">
        <v>221164</v>
      </c>
    </row>
    <row r="37" spans="1:9" ht="40.5">
      <c r="A37" s="68" t="s">
        <v>148</v>
      </c>
      <c r="B37" s="69" t="s">
        <v>90</v>
      </c>
      <c r="C37" s="69" t="s">
        <v>71</v>
      </c>
      <c r="D37" s="69" t="s">
        <v>91</v>
      </c>
      <c r="E37" s="69" t="s">
        <v>80</v>
      </c>
      <c r="F37" s="70">
        <v>75000</v>
      </c>
      <c r="G37" s="70">
        <v>73082</v>
      </c>
      <c r="H37" s="70">
        <v>73082</v>
      </c>
      <c r="I37" s="70">
        <v>221164</v>
      </c>
    </row>
    <row r="38" spans="1:9" ht="40.5">
      <c r="A38" s="64" t="s">
        <v>111</v>
      </c>
      <c r="B38" s="65" t="s">
        <v>96</v>
      </c>
      <c r="C38" s="65"/>
      <c r="D38" s="65"/>
      <c r="E38" s="65"/>
      <c r="F38" s="66">
        <v>509040.38</v>
      </c>
      <c r="G38" s="66">
        <v>0</v>
      </c>
      <c r="H38" s="66">
        <v>0</v>
      </c>
      <c r="I38" s="66">
        <v>509040.38</v>
      </c>
    </row>
    <row r="39" spans="1:9" ht="54">
      <c r="A39" s="64" t="s">
        <v>102</v>
      </c>
      <c r="B39" s="65" t="s">
        <v>96</v>
      </c>
      <c r="C39" s="65" t="s">
        <v>71</v>
      </c>
      <c r="D39" s="65"/>
      <c r="E39" s="65"/>
      <c r="F39" s="66">
        <v>509040.38</v>
      </c>
      <c r="G39" s="66">
        <v>0</v>
      </c>
      <c r="H39" s="66">
        <v>0</v>
      </c>
      <c r="I39" s="66">
        <v>509040.38</v>
      </c>
    </row>
    <row r="40" spans="1:9" ht="27">
      <c r="A40" s="64" t="s">
        <v>105</v>
      </c>
      <c r="B40" s="65" t="s">
        <v>96</v>
      </c>
      <c r="C40" s="65" t="s">
        <v>71</v>
      </c>
      <c r="D40" s="65" t="s">
        <v>91</v>
      </c>
      <c r="E40" s="65"/>
      <c r="F40" s="66">
        <v>509040.38</v>
      </c>
      <c r="G40" s="66">
        <v>0</v>
      </c>
      <c r="H40" s="66">
        <v>0</v>
      </c>
      <c r="I40" s="66">
        <v>509040.38</v>
      </c>
    </row>
    <row r="41" spans="1:9" ht="13.5">
      <c r="A41" s="64" t="s">
        <v>149</v>
      </c>
      <c r="B41" s="65" t="s">
        <v>96</v>
      </c>
      <c r="C41" s="65" t="s">
        <v>71</v>
      </c>
      <c r="D41" s="65" t="s">
        <v>91</v>
      </c>
      <c r="E41" s="65" t="s">
        <v>150</v>
      </c>
      <c r="F41" s="66">
        <v>509040.38</v>
      </c>
      <c r="G41" s="66">
        <v>0</v>
      </c>
      <c r="H41" s="66">
        <v>0</v>
      </c>
      <c r="I41" s="66">
        <v>509040.38</v>
      </c>
    </row>
    <row r="42" spans="1:9" ht="27">
      <c r="A42" s="68" t="s">
        <v>151</v>
      </c>
      <c r="B42" s="69" t="s">
        <v>96</v>
      </c>
      <c r="C42" s="69" t="s">
        <v>71</v>
      </c>
      <c r="D42" s="69" t="s">
        <v>91</v>
      </c>
      <c r="E42" s="69" t="s">
        <v>81</v>
      </c>
      <c r="F42" s="70">
        <v>509040.38</v>
      </c>
      <c r="G42" s="70">
        <v>0</v>
      </c>
      <c r="H42" s="70">
        <v>0</v>
      </c>
      <c r="I42" s="70">
        <v>509040.38</v>
      </c>
    </row>
    <row r="43" spans="1:9" ht="94.5">
      <c r="A43" s="64" t="s">
        <v>155</v>
      </c>
      <c r="B43" s="65" t="s">
        <v>156</v>
      </c>
      <c r="C43" s="65"/>
      <c r="D43" s="65"/>
      <c r="E43" s="65"/>
      <c r="F43" s="66">
        <v>0</v>
      </c>
      <c r="G43" s="66">
        <v>20000</v>
      </c>
      <c r="H43" s="66">
        <v>20000</v>
      </c>
      <c r="I43" s="66">
        <v>40000</v>
      </c>
    </row>
    <row r="44" spans="1:9" ht="40.5">
      <c r="A44" s="64" t="s">
        <v>130</v>
      </c>
      <c r="B44" s="65" t="s">
        <v>156</v>
      </c>
      <c r="C44" s="65" t="s">
        <v>74</v>
      </c>
      <c r="D44" s="65"/>
      <c r="E44" s="65"/>
      <c r="F44" s="66">
        <v>0</v>
      </c>
      <c r="G44" s="66">
        <v>20000</v>
      </c>
      <c r="H44" s="66">
        <v>20000</v>
      </c>
      <c r="I44" s="66">
        <v>40000</v>
      </c>
    </row>
    <row r="45" spans="1:9" ht="40.5">
      <c r="A45" s="64" t="s">
        <v>157</v>
      </c>
      <c r="B45" s="65" t="s">
        <v>156</v>
      </c>
      <c r="C45" s="65" t="s">
        <v>74</v>
      </c>
      <c r="D45" s="65" t="s">
        <v>158</v>
      </c>
      <c r="E45" s="65"/>
      <c r="F45" s="66">
        <v>0</v>
      </c>
      <c r="G45" s="66">
        <v>20000</v>
      </c>
      <c r="H45" s="66">
        <v>20000</v>
      </c>
      <c r="I45" s="66">
        <v>40000</v>
      </c>
    </row>
    <row r="46" spans="1:9" ht="13.5">
      <c r="A46" s="64" t="s">
        <v>149</v>
      </c>
      <c r="B46" s="65" t="s">
        <v>156</v>
      </c>
      <c r="C46" s="65" t="s">
        <v>74</v>
      </c>
      <c r="D46" s="65" t="s">
        <v>158</v>
      </c>
      <c r="E46" s="65" t="s">
        <v>150</v>
      </c>
      <c r="F46" s="66">
        <v>0</v>
      </c>
      <c r="G46" s="66">
        <v>20000</v>
      </c>
      <c r="H46" s="66">
        <v>20000</v>
      </c>
      <c r="I46" s="66">
        <v>40000</v>
      </c>
    </row>
    <row r="47" spans="1:9" ht="13.5">
      <c r="A47" s="68" t="s">
        <v>159</v>
      </c>
      <c r="B47" s="69" t="s">
        <v>156</v>
      </c>
      <c r="C47" s="69" t="s">
        <v>74</v>
      </c>
      <c r="D47" s="69" t="s">
        <v>158</v>
      </c>
      <c r="E47" s="69" t="s">
        <v>160</v>
      </c>
      <c r="F47" s="70">
        <v>0</v>
      </c>
      <c r="G47" s="70">
        <v>20000</v>
      </c>
      <c r="H47" s="70">
        <v>20000</v>
      </c>
      <c r="I47" s="70">
        <v>40000</v>
      </c>
    </row>
    <row r="48" spans="1:9" ht="27">
      <c r="A48" s="64" t="s">
        <v>92</v>
      </c>
      <c r="B48" s="65" t="s">
        <v>93</v>
      </c>
      <c r="C48" s="65"/>
      <c r="D48" s="65"/>
      <c r="E48" s="65"/>
      <c r="F48" s="66">
        <v>547902.11</v>
      </c>
      <c r="G48" s="66">
        <v>767064</v>
      </c>
      <c r="H48" s="66">
        <v>767064</v>
      </c>
      <c r="I48" s="66">
        <v>2082030.11</v>
      </c>
    </row>
    <row r="49" spans="1:9" ht="54">
      <c r="A49" s="64" t="s">
        <v>102</v>
      </c>
      <c r="B49" s="65" t="s">
        <v>93</v>
      </c>
      <c r="C49" s="65" t="s">
        <v>71</v>
      </c>
      <c r="D49" s="65"/>
      <c r="E49" s="65"/>
      <c r="F49" s="66">
        <v>143402</v>
      </c>
      <c r="G49" s="66">
        <v>767064</v>
      </c>
      <c r="H49" s="66">
        <v>767064</v>
      </c>
      <c r="I49" s="66">
        <v>1677530</v>
      </c>
    </row>
    <row r="50" spans="1:9" ht="27">
      <c r="A50" s="64" t="s">
        <v>105</v>
      </c>
      <c r="B50" s="65" t="s">
        <v>93</v>
      </c>
      <c r="C50" s="65" t="s">
        <v>71</v>
      </c>
      <c r="D50" s="65" t="s">
        <v>91</v>
      </c>
      <c r="E50" s="65"/>
      <c r="F50" s="66">
        <v>143402</v>
      </c>
      <c r="G50" s="66">
        <v>767064</v>
      </c>
      <c r="H50" s="66">
        <v>767064</v>
      </c>
      <c r="I50" s="66">
        <v>1677530</v>
      </c>
    </row>
    <row r="51" spans="1:9" ht="40.5">
      <c r="A51" s="64" t="s">
        <v>146</v>
      </c>
      <c r="B51" s="65" t="s">
        <v>93</v>
      </c>
      <c r="C51" s="65" t="s">
        <v>71</v>
      </c>
      <c r="D51" s="65" t="s">
        <v>91</v>
      </c>
      <c r="E51" s="65" t="s">
        <v>147</v>
      </c>
      <c r="F51" s="66">
        <v>143402</v>
      </c>
      <c r="G51" s="66">
        <v>767064</v>
      </c>
      <c r="H51" s="66">
        <v>767064</v>
      </c>
      <c r="I51" s="66">
        <v>1677530</v>
      </c>
    </row>
    <row r="52" spans="1:9" ht="40.5">
      <c r="A52" s="68" t="s">
        <v>148</v>
      </c>
      <c r="B52" s="69" t="s">
        <v>93</v>
      </c>
      <c r="C52" s="69" t="s">
        <v>71</v>
      </c>
      <c r="D52" s="69" t="s">
        <v>91</v>
      </c>
      <c r="E52" s="69" t="s">
        <v>80</v>
      </c>
      <c r="F52" s="70">
        <v>143402</v>
      </c>
      <c r="G52" s="70">
        <v>767064</v>
      </c>
      <c r="H52" s="70">
        <v>767064</v>
      </c>
      <c r="I52" s="70">
        <v>1677530</v>
      </c>
    </row>
    <row r="53" spans="1:9" ht="27">
      <c r="A53" s="64" t="s">
        <v>72</v>
      </c>
      <c r="B53" s="65" t="s">
        <v>93</v>
      </c>
      <c r="C53" s="65" t="s">
        <v>73</v>
      </c>
      <c r="D53" s="65"/>
      <c r="E53" s="65"/>
      <c r="F53" s="66">
        <v>404500.11</v>
      </c>
      <c r="G53" s="66">
        <v>0</v>
      </c>
      <c r="H53" s="66">
        <v>0</v>
      </c>
      <c r="I53" s="66">
        <v>404500.11</v>
      </c>
    </row>
    <row r="54" spans="1:9" ht="13.5">
      <c r="A54" s="64" t="s">
        <v>126</v>
      </c>
      <c r="B54" s="65" t="s">
        <v>93</v>
      </c>
      <c r="C54" s="65" t="s">
        <v>73</v>
      </c>
      <c r="D54" s="65" t="s">
        <v>127</v>
      </c>
      <c r="E54" s="65"/>
      <c r="F54" s="66">
        <v>404500.11</v>
      </c>
      <c r="G54" s="66">
        <v>0</v>
      </c>
      <c r="H54" s="66">
        <v>0</v>
      </c>
      <c r="I54" s="66">
        <v>404500.11</v>
      </c>
    </row>
    <row r="55" spans="1:9" ht="54">
      <c r="A55" s="64" t="s">
        <v>161</v>
      </c>
      <c r="B55" s="65" t="s">
        <v>93</v>
      </c>
      <c r="C55" s="65" t="s">
        <v>73</v>
      </c>
      <c r="D55" s="65" t="s">
        <v>127</v>
      </c>
      <c r="E55" s="65" t="s">
        <v>162</v>
      </c>
      <c r="F55" s="66">
        <v>404500.11</v>
      </c>
      <c r="G55" s="66">
        <v>0</v>
      </c>
      <c r="H55" s="66">
        <v>0</v>
      </c>
      <c r="I55" s="66">
        <v>404500.11</v>
      </c>
    </row>
    <row r="56" spans="1:9" ht="13.5">
      <c r="A56" s="71" t="s">
        <v>163</v>
      </c>
      <c r="B56" s="72" t="s">
        <v>93</v>
      </c>
      <c r="C56" s="72" t="s">
        <v>73</v>
      </c>
      <c r="D56" s="72" t="s">
        <v>127</v>
      </c>
      <c r="E56" s="72" t="s">
        <v>164</v>
      </c>
      <c r="F56" s="73">
        <v>404500.11</v>
      </c>
      <c r="G56" s="73">
        <v>0</v>
      </c>
      <c r="H56" s="73">
        <v>0</v>
      </c>
      <c r="I56" s="73">
        <v>404500.11</v>
      </c>
    </row>
    <row r="58" spans="1:9" ht="12.75" customHeight="1">
      <c r="A58" s="67" t="s">
        <v>165</v>
      </c>
      <c r="H58" s="67" t="s">
        <v>36</v>
      </c>
    </row>
  </sheetData>
  <mergeCells count="8">
    <mergeCell ref="H3:I3"/>
    <mergeCell ref="A5:I5"/>
    <mergeCell ref="A7:A8"/>
    <mergeCell ref="B7:E7"/>
    <mergeCell ref="F7:F8"/>
    <mergeCell ref="G7:G8"/>
    <mergeCell ref="H7:H8"/>
    <mergeCell ref="I7:I8"/>
  </mergeCells>
  <pageMargins left="0.98425196850393704" right="0.39370078740157483" top="0.39370078740157483" bottom="0.39370078740157483" header="0.19685039370078741" footer="0.19685039370078741"/>
  <pageSetup paperSize="9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21</vt:i4>
      </vt:variant>
    </vt:vector>
  </HeadingPairs>
  <TitlesOfParts>
    <vt:vector size="30" baseType="lpstr">
      <vt:lpstr>Показатели I-IV квартал</vt:lpstr>
      <vt:lpstr>Средства бюджета I-IV квартал</vt:lpstr>
      <vt:lpstr>Средства по кодам I-IV квартал</vt:lpstr>
      <vt:lpstr>Бюджет-2021</vt:lpstr>
      <vt:lpstr>Бюджет-2022 II Квартал</vt:lpstr>
      <vt:lpstr>Бюджет-2022 III Квартал</vt:lpstr>
      <vt:lpstr>Бюджет-2022 IV Квартал</vt:lpstr>
      <vt:lpstr>Бюджет 2020</vt:lpstr>
      <vt:lpstr>Роспись расходов</vt:lpstr>
      <vt:lpstr>'Бюджет 2020'!APPT</vt:lpstr>
      <vt:lpstr>'Бюджет-2021'!APPT</vt:lpstr>
      <vt:lpstr>'Бюджет-2022 II Квартал'!APPT</vt:lpstr>
      <vt:lpstr>'Бюджет-2022 III Квартал'!APPT</vt:lpstr>
      <vt:lpstr>'Бюджет-2022 IV Квартал'!APPT</vt:lpstr>
      <vt:lpstr>'Бюджет 2020'!FIO</vt:lpstr>
      <vt:lpstr>'Бюджет-2021'!FIO</vt:lpstr>
      <vt:lpstr>'Бюджет-2022 II Квартал'!FIO</vt:lpstr>
      <vt:lpstr>'Бюджет-2022 III Квартал'!FIO</vt:lpstr>
      <vt:lpstr>'Бюджет-2022 IV Квартал'!FIO</vt:lpstr>
      <vt:lpstr>'Бюджет 2020'!LAST_CELL</vt:lpstr>
      <vt:lpstr>'Бюджет-2021'!LAST_CELL</vt:lpstr>
      <vt:lpstr>'Бюджет-2022 II Квартал'!LAST_CELL</vt:lpstr>
      <vt:lpstr>'Бюджет-2022 III Квартал'!LAST_CELL</vt:lpstr>
      <vt:lpstr>'Бюджет 2020'!SIGN</vt:lpstr>
      <vt:lpstr>'Бюджет-2021'!SIGN</vt:lpstr>
      <vt:lpstr>'Бюджет-2022 II Квартал'!SIGN</vt:lpstr>
      <vt:lpstr>'Бюджет-2022 III Квартал'!SIGN</vt:lpstr>
      <vt:lpstr>'Бюджет-2022 IV Квартал'!SIGN</vt:lpstr>
      <vt:lpstr>'Бюджет 2020'!Область_печати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Мольков</dc:creator>
  <cp:lastModifiedBy>Мольков</cp:lastModifiedBy>
  <cp:lastPrinted>2023-04-24T01:49:24Z</cp:lastPrinted>
  <dcterms:created xsi:type="dcterms:W3CDTF">2021-02-10T00:36:54Z</dcterms:created>
  <dcterms:modified xsi:type="dcterms:W3CDTF">2023-04-24T01:49:31Z</dcterms:modified>
</cp:coreProperties>
</file>