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10" windowWidth="9120" windowHeight="1875" tabRatio="760" activeTab="7"/>
  </bookViews>
  <sheets>
    <sheet name="ФФО_2" sheetId="9" r:id="rId1"/>
    <sheet name="ФФО_3" sheetId="7" r:id="rId2"/>
    <sheet name="Р1 Заполн 1-кдн" sheetId="4" r:id="rId3"/>
    <sheet name="Р2 Заполн 1-кдн" sheetId="5" r:id="rId4"/>
    <sheet name="Р3 Заполн 1-кдн" sheetId="6" r:id="rId5"/>
    <sheet name="Радел 1" sheetId="1" r:id="rId6"/>
    <sheet name="Радел 2" sheetId="2" r:id="rId7"/>
    <sheet name="Радел 3" sheetId="3" r:id="rId8"/>
  </sheets>
  <definedNames>
    <definedName name="_xlnm.Print_Area" localSheetId="5">'Радел 1'!$A$1:$C$27</definedName>
    <definedName name="_xlnm.Print_Area" localSheetId="6">'Радел 2'!$A$1:$C$34</definedName>
    <definedName name="_xlnm.Print_Area" localSheetId="7">'Радел 3'!$A$1:$C$34</definedName>
    <definedName name="_xlnm.Print_Area" localSheetId="0">ФФО_2!$A$1:$CL$8</definedName>
    <definedName name="_xlnm.Print_Area" localSheetId="1">ФФО_3!$A$1:$BW$10</definedName>
  </definedNames>
  <calcPr calcId="125725"/>
</workbook>
</file>

<file path=xl/calcChain.xml><?xml version="1.0" encoding="utf-8"?>
<calcChain xmlns="http://schemas.openxmlformats.org/spreadsheetml/2006/main">
  <c r="AG4" i="6"/>
  <c r="AF4"/>
  <c r="AD4"/>
  <c r="AC4"/>
  <c r="AB4"/>
  <c r="Z4"/>
  <c r="Y4"/>
  <c r="W4"/>
  <c r="T4"/>
  <c r="R4"/>
  <c r="Q4"/>
  <c r="P4"/>
  <c r="O4"/>
  <c r="J4"/>
  <c r="I4"/>
  <c r="H4"/>
  <c r="G4"/>
  <c r="B4"/>
  <c r="D4" i="5"/>
  <c r="BK4" i="7"/>
  <c r="AN4"/>
  <c r="M4" i="6" s="1"/>
  <c r="T4" i="7"/>
  <c r="F4"/>
  <c r="E4" i="6" s="1"/>
  <c r="AV4" i="7"/>
  <c r="N4" i="6" s="1"/>
  <c r="D4" i="7" l="1"/>
  <c r="K4" i="6"/>
  <c r="BP5" i="7"/>
  <c r="AL4"/>
  <c r="F4" i="6"/>
  <c r="C4" s="1"/>
  <c r="BM5" i="7"/>
  <c r="BC4" i="9" l="1"/>
  <c r="BJ5"/>
  <c r="BB5"/>
  <c r="AY5"/>
  <c r="AW5"/>
  <c r="AU5"/>
  <c r="AP5"/>
  <c r="W4"/>
  <c r="W5" s="1"/>
  <c r="CA4"/>
  <c r="L4" i="5" l="1"/>
  <c r="G4" l="1"/>
  <c r="D4" i="9"/>
  <c r="D5" l="1"/>
  <c r="AQ5"/>
  <c r="V4" i="5" l="1"/>
  <c r="U4"/>
  <c r="T4"/>
  <c r="S4"/>
  <c r="R4"/>
  <c r="H4"/>
  <c r="J4"/>
  <c r="E4"/>
  <c r="B4"/>
  <c r="AD4"/>
  <c r="P4" l="1"/>
  <c r="U4" i="6"/>
  <c r="C8" i="3"/>
  <c r="C6" l="1"/>
  <c r="C34"/>
  <c r="C33"/>
  <c r="C31"/>
  <c r="C30"/>
  <c r="C29"/>
  <c r="C27"/>
  <c r="C26"/>
  <c r="C24"/>
  <c r="C21"/>
  <c r="C19"/>
  <c r="C18"/>
  <c r="C17"/>
  <c r="C16"/>
  <c r="C15"/>
  <c r="C14"/>
  <c r="C11"/>
  <c r="C10"/>
  <c r="C9"/>
  <c r="C7"/>
  <c r="C3"/>
  <c r="C34" i="2"/>
  <c r="C33"/>
  <c r="C31"/>
  <c r="C26"/>
  <c r="C24"/>
  <c r="C23"/>
  <c r="C22"/>
  <c r="C21"/>
  <c r="C20"/>
  <c r="C19"/>
  <c r="C16"/>
  <c r="C15"/>
  <c r="C14"/>
  <c r="C13"/>
  <c r="C11"/>
  <c r="C9"/>
  <c r="C8"/>
  <c r="C6"/>
  <c r="C5"/>
  <c r="C3"/>
  <c r="C27" i="1"/>
  <c r="C26"/>
  <c r="C25"/>
  <c r="C24"/>
  <c r="C21"/>
  <c r="C20"/>
  <c r="C19"/>
  <c r="C18"/>
  <c r="C15"/>
  <c r="C14"/>
  <c r="C13"/>
  <c r="C12"/>
  <c r="C11"/>
  <c r="C8"/>
  <c r="C7"/>
  <c r="C6"/>
  <c r="C3"/>
  <c r="AG5" i="6"/>
  <c r="AF5"/>
  <c r="AB5"/>
  <c r="Z5"/>
  <c r="Y5"/>
  <c r="T5"/>
  <c r="U5"/>
  <c r="AG5" i="5"/>
  <c r="AF5"/>
  <c r="AC5"/>
  <c r="AB5"/>
  <c r="Y5"/>
  <c r="V5"/>
  <c r="O5"/>
  <c r="N5"/>
  <c r="M5"/>
  <c r="L5"/>
  <c r="J5"/>
  <c r="H5"/>
  <c r="G5"/>
  <c r="E5"/>
  <c r="D5"/>
  <c r="U5"/>
  <c r="D26" i="2" l="1"/>
  <c r="C4" i="4"/>
  <c r="K5"/>
  <c r="H4"/>
  <c r="O4"/>
  <c r="U4"/>
  <c r="Z5" l="1"/>
  <c r="M5"/>
  <c r="D34" i="3"/>
  <c r="D33"/>
  <c r="D29"/>
  <c r="D27"/>
  <c r="D26"/>
  <c r="D21"/>
  <c r="C22"/>
  <c r="D22" s="1"/>
  <c r="C12"/>
  <c r="C4"/>
  <c r="D34" i="2"/>
  <c r="D33"/>
  <c r="D30"/>
  <c r="D29"/>
  <c r="D23"/>
  <c r="D16"/>
  <c r="D15"/>
  <c r="D14"/>
  <c r="D13"/>
  <c r="D11"/>
  <c r="D9"/>
  <c r="D8"/>
  <c r="D6"/>
  <c r="D5"/>
  <c r="C17"/>
  <c r="D22" s="1"/>
  <c r="D27" i="1"/>
  <c r="D14"/>
  <c r="D12"/>
  <c r="C22" l="1"/>
  <c r="C16"/>
  <c r="C9"/>
  <c r="C4"/>
</calcChain>
</file>

<file path=xl/sharedStrings.xml><?xml version="1.0" encoding="utf-8"?>
<sst xmlns="http://schemas.openxmlformats.org/spreadsheetml/2006/main" count="604" uniqueCount="337">
  <si>
    <t>Наименование показателя</t>
  </si>
  <si>
    <t>N строки</t>
  </si>
  <si>
    <t>Всего</t>
  </si>
  <si>
    <t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</t>
  </si>
  <si>
    <t>Численность специалистов, обеспечивающих деятельность комиссий по делам несовершеннолетних и защите их прав</t>
  </si>
  <si>
    <t>в том числе:</t>
  </si>
  <si>
    <t>комиссии по делам несовершеннолетних и защите их прав субъекта Российской Федерации</t>
  </si>
  <si>
    <t>территориальных (муниципальных) комиссий по делам несовершеннолетних и защите их прав</t>
  </si>
  <si>
    <t>Число общественных комиссий по делам несовершеннолетних и защите их прав</t>
  </si>
  <si>
    <t>Число заседаний, проведенных комиссиями по делам несовершеннолетних и защите их прав</t>
  </si>
  <si>
    <t>комиссией по делам несовершеннолетних и защите их прав субъекта Российской Федерации</t>
  </si>
  <si>
    <t>из них: выездных, расширенных</t>
  </si>
  <si>
    <t>территориальными (муниципальными) комиссиями по делам несовершеннолетних и защите их прав</t>
  </si>
  <si>
    <t>Число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</t>
  </si>
  <si>
    <t>Число рассмотренных обращений граждан</t>
  </si>
  <si>
    <t>комиссией по делам несовершеннолетних и защите их прав субъекта Российской Федерации (поступивших, в том числе в адрес специалистов, обеспечивающих деятельность комиссии по делам несовершеннолетних и защите их прав, либо ее председателя, заместителя председателя или членов)</t>
  </si>
  <si>
    <t>территориальными (муниципальными) комиссиями по делам несовершеннолетних и защите их прав (поступивших, в том числе в адрес специалистов, обеспечивающих деятельность комиссии по делам несовершеннолетних и защите их прав, либо ее председателя, заместителя председателя или членов)</t>
  </si>
  <si>
    <t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интересов несовершеннолетних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</si>
  <si>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</si>
  <si>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</t>
  </si>
  <si>
    <t>с вынесением решения о допуске заявителя к деятельности с участием несовершеннолетних</t>
  </si>
  <si>
    <t>с вынесением решения о недопуске заявителя к деятельности с участием несовершеннолетних</t>
  </si>
  <si>
    <t>Число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</si>
  <si>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из них: удовлетворено судом</t>
  </si>
  <si>
    <t>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</si>
  <si>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</si>
  <si>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</si>
  <si>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</si>
  <si>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</si>
  <si>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</si>
  <si>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</si>
  <si>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</si>
  <si>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</si>
  <si>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</si>
  <si>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За отчетный период</t>
  </si>
  <si>
    <t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</t>
  </si>
  <si>
    <t>Из строки 01:</t>
  </si>
  <si>
    <t>численность несовершеннолетних, совершивших преступления, административные правонарушения и иные антиобщественные действия в период проведения с ними различными органами и учреждениями системы профилактики безнадзорности и правонарушений несовершеннолетних индивидуальной профилактической работы</t>
  </si>
  <si>
    <t>численность несовершеннолетних, в отношении которых прекращена индивидуальная профилактическая работа</t>
  </si>
  <si>
    <t>из них:</t>
  </si>
  <si>
    <t>в связи с улучшением ситуации</t>
  </si>
  <si>
    <t>численность несовершеннолетних, находящихся в социально опасном положении</t>
  </si>
  <si>
    <t>численность несовершеннолетних, в отношении которых в отчетный период прекращена индивидуальная профилактическая работа</t>
  </si>
  <si>
    <t>по причине улучшения ситуации</t>
  </si>
  <si>
    <t>численность несовершеннолетних, обучающихся по образовательным программам начального общего, основного общего и среднего общего образования</t>
  </si>
  <si>
    <t>численность несовершеннолетних, обучающихся по образовательным программам среднего профессионального образования</t>
  </si>
  <si>
    <t>численность несовершеннолетних, обучающихся по образовательным программам высшего образования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</si>
  <si>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</si>
  <si>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о лишении родительских прав</t>
  </si>
  <si>
    <t>об ограничении родительских прав</t>
  </si>
  <si>
    <t>иные</t>
  </si>
  <si>
    <t>Число исковых заявлений, рассмотренных судом (из строки 11)</t>
  </si>
  <si>
    <t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</t>
  </si>
  <si>
    <t>с решением о согласовании оставления общеобразовательной организации либо отчисления из организации, осуществляющей образовательную деятельность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</si>
  <si>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</si>
  <si>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срок исполнения которых наступил в отчетный период</t>
  </si>
  <si>
    <t>из них: исполнено в полном объеме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</si>
  <si>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</si>
  <si>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протоколов и постановлений об административных правонарушениях несовершеннолетних, поступивших 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</si>
  <si>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рассмотренных территориальными (муниципальными) комиссиями по делам несовершеннолетних и защите их прав</t>
  </si>
  <si>
    <t>с вынесением постановления о назначении административного наказания</t>
  </si>
  <si>
    <t>с вынесением постановления о прекращении производства по делу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</si>
  <si>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размера, либо применять иные меры воздействия в соответствии с законодательством Российской Федерации</t>
  </si>
  <si>
    <t>с вынесением определения о передаче дела на рассмотрение по подведомственности либо о возвращении протокола и других материалов</t>
  </si>
  <si>
    <t>с вынесением иных видов определений</t>
  </si>
  <si>
    <t>Число протоколов и постановлений в отношении родителей (законных представителей) 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</si>
  <si>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</si>
  <si>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>Число рассмотренных судом жалоб (протестов) на постановления территориальных (муниципальных) комиссий по делам несовершеннолетних и защите их прав по делам об административных правонарушениях</t>
  </si>
  <si>
    <t>удовлетворено судом</t>
  </si>
  <si>
    <t>Число постановлений о назначении административного наказания в виде штрафа, вынесенных территориальными (муниципальными) комиссиями по делам несовершеннолетних и защите их прав</t>
  </si>
  <si>
    <t>в отношении несовершеннолетних</t>
  </si>
  <si>
    <t>направлено для исполнения судебным приставам-исполнителям</t>
  </si>
  <si>
    <t>в отношении родителей (законных представителей) несовершеннолетних и иных взрослых лиц</t>
  </si>
  <si>
    <t>Число материалов прекращенных уголовных дел или материалов об отказе в возбуждении уголовного дела, либо заверенных в установленном порядке копий таких материалов, поступивших в территориальные (муниципальные) 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</si>
  <si>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 уголовных дел или материалы об отказе в возбуждении уголовного дела, либо заверенные в установленном порядке копии таких материалов</t>
  </si>
  <si>
    <t>численность несовершеннолетних, в отношении которых приняты постановления о применении мер воздействия</t>
  </si>
  <si>
    <t>численность несовершеннолетних, в отношении которых приняты постановления территориальных (муниципальных) комиссий по делам несовершеннолетних и защите их прав о ходатайстве перед судом о помещении несовершеннолетнего в специальное учебно-воспитательное учреждение закрытого типа</t>
  </si>
  <si>
    <t>19</t>
  </si>
  <si>
    <t>21</t>
  </si>
  <si>
    <t>Наименование территории</t>
  </si>
  <si>
    <t>с вынесением постановления о прекращении 
производства по делу</t>
  </si>
  <si>
    <t>с вынесением определения о передаче дела на рассмотрение 
по подведомственности либо о возвращении протокола
 и других материалов</t>
  </si>
  <si>
    <t>Число протоколов и постановлений об административных правонарушениях несовершеннолетних, поступивших на рассмотрение в территориальные (муниципальные) комиссии 
по делам несовершеннолетних и защите их прав</t>
  </si>
  <si>
    <t>с вынесением постановления о назначении 
административного наказания</t>
  </si>
  <si>
    <t>с вынесением постановления о прекращении
 производства по делу</t>
  </si>
  <si>
    <t>с вынесением определения о передаче дела на рассмотрение
 по подведомственности либо о возвращении протокола 
и других материалов</t>
  </si>
  <si>
    <t>Число постановлений о назначении административного 
наказания в виде штрафа, вынесенных территориальными (муниципальными) комиссиями по делам 
несовершеннолетних и защите их прав</t>
  </si>
  <si>
    <t>Число протоколов и постановлений в отношении родителей 
(законных представителей) несовершеннолетних 
и иных взрослых лиц, рассмотренных территориальными (муниципальными) комиссиями по делам несовершеннолетних и защите их прав</t>
  </si>
  <si>
    <t>направлено для исполнения судебным 
приставам-исполнителям</t>
  </si>
  <si>
    <t>Численность несовершеннолетних, в отношении которых рассмотрены поступившие материалы прекращенных
 уголовных дел или материалы об отказе в возбуждении уголовного дела, либо заверенные в установленном порядке копии таких материалов</t>
  </si>
  <si>
    <t>Число заседаний, проведенных комиссиями 
по делам несовершеннолетних и защите их прав</t>
  </si>
  <si>
    <t>Число территориальных (муниципальных) 
комиссий по делам несовершеннолетних и защите 
их прав, осуществляющих деятельность в муниципальных образованиях субъекта
 Российской Федерации</t>
  </si>
  <si>
    <t>Число посещений членами комиссии по делам несовершеннолетних и защите их прав субъекта Российской Федерации организаций в рамках 
проверки поступивших сообщений о нарушении 
прав и законных интересов несовершеннолетних</t>
  </si>
  <si>
    <t>численность несовершеннолетних, находящихся 
в социально опасном положении</t>
  </si>
  <si>
    <t>численность несовершеннолетних, в отношении которых 
в отчетный период прекращена индивидуальная 
профилактическая работа</t>
  </si>
  <si>
    <r>
      <t xml:space="preserve">Число исковых заявлений, рассмотренных судом 
</t>
    </r>
    <r>
      <rPr>
        <b/>
        <sz val="11"/>
        <rFont val="Times New Roman"/>
        <family val="1"/>
        <charset val="204"/>
      </rPr>
      <t>(из строки 11)</t>
    </r>
  </si>
  <si>
    <t>3.1.</t>
  </si>
  <si>
    <t>3.2.</t>
  </si>
  <si>
    <t>3.2.1.</t>
  </si>
  <si>
    <t>3.2.1.1.</t>
  </si>
  <si>
    <t>3.2.1.2.</t>
  </si>
  <si>
    <t>3.2.1.3.</t>
  </si>
  <si>
    <t>3.2.1.4.</t>
  </si>
  <si>
    <t>3.2.1.5.</t>
  </si>
  <si>
    <t>3.2.1.6.</t>
  </si>
  <si>
    <t>3.2.1.7.</t>
  </si>
  <si>
    <t>3.2.1.8.</t>
  </si>
  <si>
    <t>3.2.1.9.</t>
  </si>
  <si>
    <t>3.2.1.10.</t>
  </si>
  <si>
    <t>3.2.1.11.</t>
  </si>
  <si>
    <t>3.2.1.12.</t>
  </si>
  <si>
    <t>3.2.2.</t>
  </si>
  <si>
    <t>3.2.2.1.</t>
  </si>
  <si>
    <t>3.2.2.2.</t>
  </si>
  <si>
    <t>3.2.2.3.</t>
  </si>
  <si>
    <t>3.2.2.4.</t>
  </si>
  <si>
    <t>3.2.2.5.</t>
  </si>
  <si>
    <t>3.2.2.6.</t>
  </si>
  <si>
    <t>3.2.2.7.</t>
  </si>
  <si>
    <t>3.2.2.8.</t>
  </si>
  <si>
    <t>3.2.2.9.</t>
  </si>
  <si>
    <t>3.2.2.10</t>
  </si>
  <si>
    <t>3.2.2.11.</t>
  </si>
  <si>
    <t>3.2.2.12.</t>
  </si>
  <si>
    <t>3.2.3.</t>
  </si>
  <si>
    <t>3.2.4.</t>
  </si>
  <si>
    <t>3.2.5.</t>
  </si>
  <si>
    <t>3.3.</t>
  </si>
  <si>
    <t>3.4.</t>
  </si>
  <si>
    <t>3.4.1.</t>
  </si>
  <si>
    <t>3.4.1.1.</t>
  </si>
  <si>
    <t>3.4.1.2.</t>
  </si>
  <si>
    <t>3.4.1.3.</t>
  </si>
  <si>
    <t>3.4.1.4.</t>
  </si>
  <si>
    <t>3.4.1.5.</t>
  </si>
  <si>
    <t>3.4.1.6.</t>
  </si>
  <si>
    <t>3.4.2.</t>
  </si>
  <si>
    <t>3.4.2.1.</t>
  </si>
  <si>
    <t>3.4.2.2.</t>
  </si>
  <si>
    <t>3.4.2.3.</t>
  </si>
  <si>
    <t>3.4.2.4.</t>
  </si>
  <si>
    <t>3.4.2.5.</t>
  </si>
  <si>
    <t>3.4.2.6.</t>
  </si>
  <si>
    <t>3.4.3.</t>
  </si>
  <si>
    <t>3.4.4.</t>
  </si>
  <si>
    <t>3.4.5.</t>
  </si>
  <si>
    <t>3.5.</t>
  </si>
  <si>
    <t>3.5.1.</t>
  </si>
  <si>
    <t>3.5.1.1.</t>
  </si>
  <si>
    <t>3.6.</t>
  </si>
  <si>
    <t>3.6.1.</t>
  </si>
  <si>
    <t>3.6.1.1.</t>
  </si>
  <si>
    <t>3.6.2.</t>
  </si>
  <si>
    <t>3.6.2.1.</t>
  </si>
  <si>
    <t>3.7.</t>
  </si>
  <si>
    <t>3.7.1.</t>
  </si>
  <si>
    <t>3.7.1.1.</t>
  </si>
  <si>
    <t>3.7.1.2.</t>
  </si>
  <si>
    <t>№</t>
  </si>
  <si>
    <t>Наименование городского округа, муниципального района</t>
  </si>
  <si>
    <r>
      <t xml:space="preserve">Количество протоколов и постановлений об административных правонарушениях </t>
    </r>
    <r>
      <rPr>
        <b/>
        <sz val="10"/>
        <color theme="1"/>
        <rFont val="Times New Roman"/>
        <family val="1"/>
        <charset val="204"/>
      </rPr>
      <t>несовершеннолетних,</t>
    </r>
    <r>
      <rPr>
        <sz val="10"/>
        <color theme="1"/>
        <rFont val="Times New Roman"/>
        <family val="1"/>
        <charset val="204"/>
      </rPr>
      <t xml:space="preserve"> поступивших на рассмотрение в территориальные (муниципальные) КДН и ЗП, всего за отчётный период</t>
    </r>
  </si>
  <si>
    <t>Количество протоколов и постановлений об административных правонарушениях несовершеннолетних, рассмотренных территориальными (муниципальными) КДН и ЗП, всего за отчётный период</t>
  </si>
  <si>
    <t>с вынесением постановления о назначении административного наказания, всего за отчётный период</t>
  </si>
  <si>
    <t xml:space="preserve">по ст. 6.8. КоАП РФ </t>
  </si>
  <si>
    <t>по ст. 6.9. КоАП РФ</t>
  </si>
  <si>
    <t>по ст. 6.11. КоАП РФ</t>
  </si>
  <si>
    <t>по ст. 6.24. КоАП РФ</t>
  </si>
  <si>
    <t>по ст. 7.17. КоАП РФ</t>
  </si>
  <si>
    <t>по ст. 7.27. КоАП РФ</t>
  </si>
  <si>
    <t>по ст. 20.1. КоАП РФ</t>
  </si>
  <si>
    <t>по ст. 20.3. КоАП РФ</t>
  </si>
  <si>
    <t>по ст. 20.20. КоАП РФ</t>
  </si>
  <si>
    <t>по ст. 20.21 КоАП РФ</t>
  </si>
  <si>
    <t>с вынесением постановления о прекращении производства по делу, всего за отчётный период</t>
  </si>
  <si>
    <t>по ст. 6.8. КоАП РФ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</si>
  <si>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размере либо применять иные меры воздействия в соответствии с законодательством Российской Федерации, всего за отчётный период</t>
  </si>
  <si>
    <t>с вынесением иных видов определений, всего за отчётный период</t>
  </si>
  <si>
    <r>
      <t>Количество протоколов и постановлений в отношении</t>
    </r>
    <r>
      <rPr>
        <b/>
        <sz val="10"/>
        <color theme="1"/>
        <rFont val="Times New Roman"/>
        <family val="1"/>
        <charset val="204"/>
      </rPr>
      <t xml:space="preserve"> родителей (законных представителей) </t>
    </r>
    <r>
      <rPr>
        <sz val="10"/>
        <color theme="1"/>
        <rFont val="Times New Roman"/>
        <family val="1"/>
        <charset val="204"/>
      </rPr>
      <t>несовершеннолетних и иных взрослых лиц, поступивших на рассмотрение в территориальные (муниципальные) КДН и ЗП, всего за отчётный период</t>
    </r>
  </si>
  <si>
    <t>Количество протоколов и постановлений в отношении родителей (законных представителей) несовершеннолетних и иных взрослых лиц, рассмотренных территориальными (муниципальными) КДН и ЗП, всего за отчётный период</t>
  </si>
  <si>
    <t>по ст. 5.35. КоАП РФ</t>
  </si>
  <si>
    <t>по ст. 5.36. КоАП РФ</t>
  </si>
  <si>
    <t>по ст. 6.10. КоАП РФ</t>
  </si>
  <si>
    <t>по ст. 6.23. КоАП РФ</t>
  </si>
  <si>
    <t>по ст. 20.22. КоАП РФ</t>
  </si>
  <si>
    <t>по иным статьям законов субъектов Российской Федерации об административных правонарушениях</t>
  </si>
  <si>
    <t>по статьям законов субъектов Российской Федерации об административных правонарушениях</t>
  </si>
  <si>
    <t>Количество жалоб (протестов) на постановления территориальных (муниципальных) КДН и ЗП о назначении административного наказания, всего за отчётный период</t>
  </si>
  <si>
    <t xml:space="preserve">Количество рассмотренных судом в течение отчётного периода жалоб (протестов) на постановления территориальных (муниципальных) КДН и ЗП о назначении административного наказания, всего за отчётный период </t>
  </si>
  <si>
    <t>в отношении несовершеннолетних, всего за отчётный период</t>
  </si>
  <si>
    <t>в отношении родителей (законных представителей) несовершеннолетних и иных взрослых лиц, всего за отчётный период</t>
  </si>
  <si>
    <t>с вынесением определения о передаче дела на рассмотрение 
по подведомственности либо о возвращении протокола и других материалов, 
всего за отчётный период</t>
  </si>
  <si>
    <t>Число протоколов и постановлений в отношении родителей (законных представителей) несовершеннолетних и иных 
взрослых лиц, поступивших на рассмотрение в территориальные (муниципальные) комиссии по делам несовершеннолетних и защите их прав</t>
  </si>
  <si>
    <t>иные, в том числе по  статьям законов субъектов Российской Федерации об административных правонарушениях</t>
  </si>
  <si>
    <t>2.1.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</si>
  <si>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</si>
  <si>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</si>
  <si>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</si>
  <si>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</si>
  <si>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</si>
  <si>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</si>
  <si>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</si>
  <si>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</si>
  <si>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</si>
  <si>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</si>
  <si>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</si>
  <si>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</si>
  <si>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</si>
  <si>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</si>
  <si>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</si>
  <si>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</si>
  <si>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</si>
  <si>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2.3.</t>
  </si>
  <si>
    <t>2.4.</t>
  </si>
  <si>
    <t xml:space="preserve">из них: </t>
  </si>
  <si>
    <t>2.4.1.</t>
  </si>
  <si>
    <t>2.4.2.</t>
  </si>
  <si>
    <t>2.4.3.</t>
  </si>
  <si>
    <t>2.4.4.</t>
  </si>
  <si>
    <t>2.4.5.</t>
  </si>
  <si>
    <t>2.4.6.</t>
  </si>
  <si>
    <t>2.4.7.</t>
  </si>
  <si>
    <t>2.4.8.</t>
  </si>
  <si>
    <t>2.4.9.</t>
  </si>
  <si>
    <t>2.4.10.</t>
  </si>
  <si>
    <t>2.4.11.</t>
  </si>
  <si>
    <t>2.4.12.</t>
  </si>
  <si>
    <t>2.4.13.</t>
  </si>
  <si>
    <t>2.4.14.</t>
  </si>
  <si>
    <t>2.4.15.</t>
  </si>
  <si>
    <t>2.4.16.</t>
  </si>
  <si>
    <t>2.4.17.</t>
  </si>
  <si>
    <t>2.5.</t>
  </si>
  <si>
    <t>2.6.</t>
  </si>
  <si>
    <t>2.6.1.</t>
  </si>
  <si>
    <t>2.6.1.1.</t>
  </si>
  <si>
    <t>2.7.</t>
  </si>
  <si>
    <t>2.8.</t>
  </si>
  <si>
    <t>2.8.1.</t>
  </si>
  <si>
    <t>2.8.2.</t>
  </si>
  <si>
    <t>2.8.2.1.</t>
  </si>
  <si>
    <t>2.9.</t>
  </si>
  <si>
    <t>2.9.1.</t>
  </si>
  <si>
    <t>2.9.2.</t>
  </si>
  <si>
    <t>2.9.3.</t>
  </si>
  <si>
    <t>2.9.4.</t>
  </si>
  <si>
    <t>2.9.4.1.</t>
  </si>
  <si>
    <t>2.10.</t>
  </si>
  <si>
    <t>2.10.1.</t>
  </si>
  <si>
    <t>из них, содержащихся в постановлениях, направленных:</t>
  </si>
  <si>
    <t>2.10.1.1</t>
  </si>
  <si>
    <t>2.10.1.2</t>
  </si>
  <si>
    <t>2.10.1.3.</t>
  </si>
  <si>
    <t>2.10.1.4.</t>
  </si>
  <si>
    <t>2.10.1.5.</t>
  </si>
  <si>
    <t>2.10.1.6.</t>
  </si>
  <si>
    <t>2.10.1.7.</t>
  </si>
  <si>
    <t>2.10.1.8.</t>
  </si>
  <si>
    <t>2.10.1.9.</t>
  </si>
  <si>
    <t>2.10.1.10.</t>
  </si>
  <si>
    <t>2.11.</t>
  </si>
  <si>
    <t>2.11.1.</t>
  </si>
  <si>
    <t>2.11.1.1</t>
  </si>
  <si>
    <t>2.11.1.2</t>
  </si>
  <si>
    <t>2.11.1.3.</t>
  </si>
  <si>
    <t>2.11.1.4.</t>
  </si>
  <si>
    <t>2.11.1.5.</t>
  </si>
  <si>
    <t>2.11.1.6.</t>
  </si>
  <si>
    <t>2.11.1.7.</t>
  </si>
  <si>
    <t>2.11.1.8.</t>
  </si>
  <si>
    <t>2.11.1.9.</t>
  </si>
  <si>
    <t>безнадзорных или беспризорных</t>
  </si>
  <si>
    <t>занимающихся бродяжничеством или попрошайничеством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</si>
  <si>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</si>
  <si>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употребляющих наркотические средства или психотропные вещества без назначения врача либо употребляющих одурманивающие вещества, алкогольную и спиртосодержащую продукцию</t>
  </si>
  <si>
    <t>совершивших правонарушение, повлекшее применение меры административного взыскания</t>
  </si>
  <si>
    <t>совершивших правонарушение до достижения возраста, с которого наступает административная ответственность</t>
  </si>
  <si>
    <t>освобождённых от уголовной ответственности вследствие акта об амнистии или в связи с изменением обстановки, а также в случаях, когда признано, что исправление несовершеннолетнего может быть достигнуто путём применения принудительных мер воспитательного воздействия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</si>
  <si>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</si>
  <si>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обвиняемых или подозреваемых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</si>
  <si>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>условно-досрочно освобождённых от отбывания наказания, освобождённых от наказания вследствие акта об амнистии или в связи с помилованием</t>
  </si>
  <si>
    <t>которым предоставлена отсрочка отбывания наказания или отсрочка исполнения приговора</t>
  </si>
  <si>
    <t>освобождённых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 и (или) после освобождения (выпуска) находятся в социально опасном положении и (или) нуждаются в социальной помощи и (или) реабилитации</t>
  </si>
  <si>
    <t>осуждённых за совершение преступления небольшой или средней тяжести и освобождённых судом от наказания с применением принудительных мер воспитательного воздействия</t>
  </si>
  <si>
    <t>осуждённых условно, осуждённых к обязательным работам, исправительным работам или иным мерам наказания, не связанным с лишением свободы</t>
  </si>
  <si>
    <t>иных категорий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</si>
  <si>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расстройством;</t>
  </si>
  <si>
    <t xml:space="preserve">по причине улучшения ситуации </t>
  </si>
  <si>
    <t>Количество исковых заявлений, направленных в интересах несовершеннолетних по постановлениям территориальных (муниципальных) КДН и ЗП в суд, всего за отчётный период</t>
  </si>
  <si>
    <t>Количество постановлений КДН и ЗП субъекта Российской Федерации по вопросам защиты прав несовершеннолетних, направленных в органы и учреждения системы профилактики, всего за отчётный период</t>
  </si>
  <si>
    <t>количество поручений (рекомендаций), предусмотренных в постановлениях КДН и ЗП субъекта Российской Федерации, всего</t>
  </si>
  <si>
    <t>в органы управления социальной защитой населения</t>
  </si>
  <si>
    <t>в органы, осуществляющие управление в сфере образования</t>
  </si>
  <si>
    <t>в органы опеки и попечительства</t>
  </si>
  <si>
    <t>в органы по делам молодёжи</t>
  </si>
  <si>
    <t>в органы управления здравоохранением</t>
  </si>
  <si>
    <t>в органы службы занятости</t>
  </si>
  <si>
    <t>в органы внутренних дел</t>
  </si>
  <si>
    <t>в учреждения уголовно-исполнительной системы (следственные изоляторы, воспитательные колонии и уголовно-исполнительные инспекции).</t>
  </si>
  <si>
    <t>в территориальные (муниципальные) КДН и ЗП</t>
  </si>
  <si>
    <t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комиссии субъекта Российской Федерации)</t>
  </si>
  <si>
    <t>Количество постановлений территориальных (муниципальных) КДН и ЗП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всего за отчётный период</t>
  </si>
  <si>
    <t>в учреждения уголовно-исполнительной системы (следственные изоляторы, воспитательные колонии и уголовно-исполнительные инспекции)</t>
  </si>
  <si>
    <t>количество исковых заявлений, рассмотренных судом, всего за отчётный период, включая направленные ранее</t>
  </si>
  <si>
    <t>количество семей, в отношении которых в течение отчётного периода принято решение о признании их находящимися в социально опасном положении, либо об отнесении к данной категории, всего (то есть количество выявленных (поставленных на учёт в органы и учреждения системы профилактики) в период с 1 января на конец отчётного периода включительно семей, находящихся в социально опасном положении)</t>
  </si>
  <si>
    <t>количество семей, в отношении которых в течение отчётного периода прекращена индивидуальная профилактическая работа, всего (то есть количество семей, находившихся в социально опасном положении, снятых с соответствующего учёта в органах и учреждениях системы профилактики в период с 1 января на конец отчётного периода включительно)</t>
  </si>
  <si>
    <r>
      <t>Количество несовершеннолетних, в отношении которых органами и учреждениями системы профилактики прекращена индивидуальная профилактическая работа в течение отчётного периода, всего (то есть количество несовершеннолетних из пункта 2.2., снятых с учёта в органах и учреждениях системы профилактики в период с 1 января на конец отчётного периода включительно)</t>
    </r>
    <r>
      <rPr>
        <b/>
        <sz val="10"/>
        <color theme="1"/>
        <rFont val="Times New Roman"/>
        <family val="1"/>
        <charset val="204"/>
      </rPr>
      <t xml:space="preserve"> по любым основаниям, всего</t>
    </r>
  </si>
  <si>
    <r>
      <t xml:space="preserve">количество несовершеннолетних </t>
    </r>
    <r>
      <rPr>
        <b/>
        <sz val="10"/>
        <color theme="1"/>
        <rFont val="Times New Roman"/>
        <family val="1"/>
        <charset val="204"/>
      </rPr>
      <t>СОП (в том числе детей, проживающих в семьях, находящихся в социально опасном положении),</t>
    </r>
    <r>
      <rPr>
        <sz val="10"/>
        <color theme="1"/>
        <rFont val="Times New Roman"/>
        <family val="1"/>
        <charset val="204"/>
      </rPr>
      <t xml:space="preserve"> в отношении которых в отчётный период прекращена индивидуальная профилактическая работа (то есть количество несовершеннолетних из пункта 2.6., находившихся в социально опасном положении, снятых с учёта в органах и учреждениях системы профилактики в период с 1 января последнее число отчётного периода включительно), </t>
    </r>
    <r>
      <rPr>
        <b/>
        <sz val="10"/>
        <color theme="1"/>
        <rFont val="Times New Roman"/>
        <family val="1"/>
        <charset val="204"/>
      </rPr>
      <t>по любым основаниям, всего</t>
    </r>
  </si>
  <si>
    <t>ПОРУЧЕНИЯ</t>
  </si>
  <si>
    <t>РЕКОМЕНДАЦИИ</t>
  </si>
  <si>
    <t xml:space="preserve">иные органы и учреждения, принимающие участие в деятельности по профилактике безнадзорности и правонарушений несовершеннолетних </t>
  </si>
  <si>
    <t>членам соответствующей территориальной (муниципальной) комиссии</t>
  </si>
  <si>
    <t>2.11.1.10.</t>
  </si>
  <si>
    <t>пункт 2.1 должен быть меньше пункта 2.2</t>
  </si>
  <si>
    <t>пункт 2.5 должен быть меньше пункта 2.6</t>
  </si>
  <si>
    <t>пункт 2.4 должен быть больше пункта 2.4.1</t>
  </si>
  <si>
    <t>Количество семей, находящихся на территории муниципального образования, признанных находящимися в социально опасном положении, либо отнесённых к данной категории, в отношении которых органами и учреждениями системы профилактики проводилась индивидуальная профилактическая работа в течение отчётного периода, всего (то есть количество семей, находящихся (находившихся) в социально опасном положении, состоявших на учёте в органах и учреждениях системы профилактики по состоянию на 1 января + число семей, поставленных на соответствующий учёт в период с 1 января на конец отчётного периода)</t>
  </si>
  <si>
    <t>кроме того, пункты 2.5 и 2.6, должны быть меньше пунктов 2.1 и 2.2 соответственно</t>
  </si>
  <si>
    <r>
      <t xml:space="preserve">Количество семей, находящихся на территории муниципального образования, признанных находящимися в социально опасном положении, либо отнесённых к данной категории, по состоянию на конец отчётного периода </t>
    </r>
    <r>
      <rPr>
        <b/>
        <sz val="10"/>
        <color theme="1"/>
        <rFont val="Times New Roman"/>
        <family val="1"/>
        <charset val="204"/>
      </rPr>
      <t>(ДАННЫЕ ВНОСЯТСЯ ИЗ ГИС "ЕКБД")</t>
    </r>
  </si>
  <si>
    <t>Этот пункт не может быть меньше пункта 2.6.1.1.</t>
  </si>
  <si>
    <t>пункт 2.7 не может быть больше пункта 2.8</t>
  </si>
  <si>
    <t>Этот пункт не может быть меньше пункта 2.8.2.1.</t>
  </si>
  <si>
    <r>
      <t xml:space="preserve">Количество несовершеннолетних, в отношении которых различными органами и учреждениями системы профилактики проводилась индивидуальная профилактическая работа по состоянию на конец отчётного периода, </t>
    </r>
    <r>
      <rPr>
        <b/>
        <sz val="10"/>
        <color theme="1"/>
        <rFont val="Times New Roman"/>
        <family val="1"/>
        <charset val="204"/>
      </rPr>
      <t>то есть на последнее число отчётного периода</t>
    </r>
    <r>
      <rPr>
        <sz val="10"/>
        <color theme="1"/>
        <rFont val="Times New Roman"/>
        <family val="1"/>
        <charset val="204"/>
      </rPr>
      <t xml:space="preserve"> (то есть количество несовершеннолетних, категории которых предусматриваются статьёй 5 Федерального закона от 24 июня 1999 г. № 120-ФЗ, состоящих на различных 
видах учёта в различных органах и учреждениях системы профилактики </t>
    </r>
    <r>
      <rPr>
        <b/>
        <u/>
        <sz val="10"/>
        <color theme="1"/>
        <rFont val="Times New Roman"/>
        <family val="1"/>
        <charset val="204"/>
      </rPr>
      <t>по постановлению комиссии</t>
    </r>
    <r>
      <rPr>
        <sz val="10"/>
        <color theme="1"/>
        <rFont val="Times New Roman"/>
        <family val="1"/>
        <charset val="204"/>
      </rPr>
      <t>)</t>
    </r>
  </si>
  <si>
    <r>
      <t xml:space="preserve">Количество несовершеннолетних, в отношении которых органами и учреждениями системы профилактики проводилась индивидуальная профилактическая работа в течение отчётного периода, всего (то есть несовершеннолетние, категории которых предусматриваются пунктами 1 и 3 статьи 5 Федерального закона от 24 июня 1999 г. № 120-ФЗ, в отношении которых различными органами и учреждениями системы профилактики в течение отчётного периода проводилась индивидуальная профилактическая работа (то есть количество детей, состоявших на различных видах учёта по состоянию на 1 января + поставленные на различные виды учёта 
в период с 1 января на конец отчётного периода включительно). </t>
    </r>
    <r>
      <rPr>
        <b/>
        <u/>
        <sz val="10"/>
        <color theme="1"/>
        <rFont val="Times New Roman"/>
        <family val="1"/>
        <charset val="204"/>
      </rPr>
      <t>При этом один и тот же ребёнок, относившийся к нескольким категориям, 
учитывается один раз</t>
    </r>
  </si>
  <si>
    <t>отбывающих наказание в виде лишения свободы 
в воспитательных колониях</t>
  </si>
  <si>
    <r>
      <t xml:space="preserve">Количество несовершеннолетних на территории муниципального образования,  признанных находящимися в социально опасном положении, либо отнесённых к данной категории (в том числе детей, проживающих в семьях, находящихся в социально опасном положении), по состоянию на конец отчётного периода, то есть на последнее число отчётного периода </t>
    </r>
    <r>
      <rPr>
        <b/>
        <sz val="10"/>
        <color theme="1"/>
        <rFont val="Times New Roman"/>
        <family val="1"/>
        <charset val="204"/>
      </rPr>
      <t>(ДАННЫЕ ВНОСЯТСЯ ИЗ ГИС "ЕКБД")</t>
    </r>
  </si>
  <si>
    <r>
      <t xml:space="preserve">Количество несовершеннолетних на территории муниципального образования, </t>
    </r>
    <r>
      <rPr>
        <b/>
        <sz val="10"/>
        <color theme="1"/>
        <rFont val="Times New Roman"/>
        <family val="1"/>
        <charset val="204"/>
      </rPr>
      <t>признанных находящимися в социально опасном положении, либо отнесённых к данной категории (в том числе детей, проживающих в семьях, находящихся в социально опасном положении)</t>
    </r>
    <r>
      <rPr>
        <sz val="10"/>
        <color theme="1"/>
        <rFont val="Times New Roman"/>
        <family val="1"/>
        <charset val="204"/>
      </rPr>
      <t>, в отношении которых органами и учреждениями системы профилактики проводилась индивидуальная профилактическая работа в течение отчётного периода, 
всего (то есть количество несовершеннолетних, находящихся (находившихся) в социально опасном положении, состоявших на учёте в органах и учреждениях системы профилактики по состоянию на 1 января + число несовершеннолетних, поставленных на соответствующий учёт в период с 1 января на последнее число отчётного периода включительно)</t>
    </r>
  </si>
  <si>
    <t>не может быть больше 3.2.1.</t>
  </si>
  <si>
    <t>не может быть больше 3.4.1.</t>
  </si>
  <si>
    <t>Количество  несовершеннолетних, совершивших преступления, административные правонарушения и иные антиобщественные действия в период проведения с ними различными органами и учреждениями системы профилактики безнадзорности и правонарушений несовершеннолетних индивидуальной профилактической работы ВСЕГО</t>
  </si>
  <si>
    <r>
      <t xml:space="preserve">численность несовершеннолетних, в отношении которых </t>
    </r>
    <r>
      <rPr>
        <b/>
        <sz val="11"/>
        <color theme="1"/>
        <rFont val="Times New Roman"/>
        <family val="1"/>
        <charset val="204"/>
      </rPr>
      <t>прекращена</t>
    </r>
    <r>
      <rPr>
        <sz val="11"/>
        <color theme="1"/>
        <rFont val="Times New Roman"/>
        <family val="1"/>
        <charset val="204"/>
      </rPr>
      <t xml:space="preserve"> индивидуальная профилактическая работа</t>
    </r>
  </si>
  <si>
    <r>
      <t xml:space="preserve">численность несовершеннолетних, обучающихся по образовательным программам начального общего, 
основного общего и среднего общего образования 
</t>
    </r>
    <r>
      <rPr>
        <b/>
        <sz val="11"/>
        <color theme="1"/>
        <rFont val="Times New Roman"/>
        <family val="1"/>
        <charset val="204"/>
      </rPr>
      <t>ИЗ СТРОКИ 01</t>
    </r>
  </si>
  <si>
    <r>
      <t xml:space="preserve">численность несовершеннолетних, обучающихся по образовательным программам среднего 
профессионального образования 
</t>
    </r>
    <r>
      <rPr>
        <b/>
        <sz val="11"/>
        <color theme="1"/>
        <rFont val="Times New Roman"/>
        <family val="1"/>
        <charset val="204"/>
      </rPr>
      <t>ИЗ СТРОКИ 01</t>
    </r>
  </si>
  <si>
    <r>
      <t xml:space="preserve">численность несовершеннолетних, обучающихся по образовательным программам высшего образования
</t>
    </r>
    <r>
      <rPr>
        <b/>
        <sz val="11"/>
        <color theme="1"/>
        <rFont val="Times New Roman"/>
        <family val="1"/>
        <charset val="204"/>
      </rPr>
      <t>ИЗ СТРОКИ 01</t>
    </r>
  </si>
  <si>
    <t>по административным правонарушениям в области дорожного движения
 (Глава 12 КоАП РФ)</t>
  </si>
  <si>
    <t>Число материалов прекращенных уголовных дел или материалов об отказе в возбуждении уголовного дела, либо заверенных в установленном порядке копий таких материалов, поступивших в территориальные (муниципальные) комиссии по делам несовершеннолетних и защите их прав, всего за отчётный период</t>
  </si>
  <si>
    <t>ЗАТО Железногорск</t>
  </si>
  <si>
    <t>ЗАТО г.Железногорск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</si>
</sst>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8" fillId="0" borderId="0"/>
  </cellStyleXfs>
  <cellXfs count="10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3" fontId="0" fillId="0" borderId="0" xfId="0" applyNumberFormat="1" applyProtection="1"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</xf>
    <xf numFmtId="3" fontId="1" fillId="0" borderId="0" xfId="0" applyNumberFormat="1" applyFont="1" applyProtection="1">
      <protection locked="0"/>
    </xf>
    <xf numFmtId="49" fontId="10" fillId="2" borderId="1" xfId="0" applyNumberFormat="1" applyFont="1" applyFill="1" applyBorder="1" applyAlignment="1" applyProtection="1">
      <alignment vertical="center" wrapText="1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Protection="1">
      <protection locked="0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Protection="1"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7" fillId="2" borderId="1" xfId="1" applyFont="1" applyFill="1" applyBorder="1" applyAlignment="1" applyProtection="1">
      <alignment horizontal="center" vertical="center" textRotation="90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Protection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13" fillId="5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top"/>
    </xf>
    <xf numFmtId="49" fontId="16" fillId="0" borderId="2" xfId="0" applyNumberFormat="1" applyFont="1" applyBorder="1" applyAlignment="1" applyProtection="1">
      <alignment horizontal="center" vertical="top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3" fontId="13" fillId="5" borderId="1" xfId="0" applyNumberFormat="1" applyFont="1" applyFill="1" applyBorder="1" applyAlignment="1" applyProtection="1">
      <alignment horizontal="center" vertical="center"/>
      <protection locked="0"/>
    </xf>
    <xf numFmtId="3" fontId="13" fillId="2" borderId="1" xfId="0" applyNumberFormat="1" applyFont="1" applyFill="1" applyBorder="1" applyAlignment="1" applyProtection="1">
      <alignment horizontal="center" vertical="center"/>
    </xf>
    <xf numFmtId="3" fontId="13" fillId="5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Protection="1">
      <protection locked="0"/>
    </xf>
    <xf numFmtId="0" fontId="0" fillId="0" borderId="0" xfId="0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center" textRotation="90" wrapText="1"/>
      <protection locked="0"/>
    </xf>
    <xf numFmtId="49" fontId="11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vertical="center" textRotation="90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top"/>
      <protection locked="0"/>
    </xf>
    <xf numFmtId="0" fontId="19" fillId="0" borderId="0" xfId="0" applyFont="1" applyProtection="1">
      <protection locked="0"/>
    </xf>
    <xf numFmtId="49" fontId="17" fillId="0" borderId="1" xfId="0" applyNumberFormat="1" applyFont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horizontal="right"/>
      <protection locked="0"/>
    </xf>
    <xf numFmtId="3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8" fillId="2" borderId="1" xfId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textRotation="90" wrapText="1"/>
    </xf>
    <xf numFmtId="0" fontId="19" fillId="3" borderId="1" xfId="0" applyFont="1" applyFill="1" applyBorder="1" applyAlignment="1">
      <alignment horizontal="center" vertical="top"/>
    </xf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1" xfId="0" applyFont="1" applyBorder="1" applyAlignment="1">
      <alignment horizontal="center" vertical="top"/>
    </xf>
    <xf numFmtId="0" fontId="0" fillId="8" borderId="1" xfId="0" applyFill="1" applyBorder="1" applyAlignment="1" applyProtection="1">
      <alignment horizontal="center" vertical="center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15" fillId="2" borderId="2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0" fillId="7" borderId="6" xfId="0" applyFill="1" applyBorder="1" applyAlignment="1" applyProtection="1">
      <alignment horizontal="center" vertical="top" wrapText="1"/>
      <protection locked="0"/>
    </xf>
    <xf numFmtId="0" fontId="0" fillId="7" borderId="0" xfId="0" applyFill="1" applyAlignment="1" applyProtection="1">
      <alignment horizontal="center" vertical="top" wrapText="1"/>
      <protection locked="0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L11"/>
  <sheetViews>
    <sheetView view="pageBreakPreview" topLeftCell="R1" zoomScaleNormal="100" zoomScaleSheetLayoutView="100" workbookViewId="0">
      <selection activeCell="AG6" sqref="AG6"/>
    </sheetView>
  </sheetViews>
  <sheetFormatPr defaultRowHeight="15"/>
  <cols>
    <col min="1" max="1" width="5.5703125" style="68" customWidth="1"/>
    <col min="2" max="2" width="21.42578125" customWidth="1"/>
    <col min="3" max="3" width="22" customWidth="1"/>
    <col min="4" max="4" width="30.7109375" customWidth="1"/>
    <col min="5" max="5" width="3.28515625" customWidth="1"/>
    <col min="6" max="6" width="5" customWidth="1"/>
    <col min="7" max="7" width="5.140625" customWidth="1"/>
    <col min="8" max="8" width="13.5703125" customWidth="1"/>
    <col min="9" max="9" width="8.7109375" customWidth="1"/>
    <col min="10" max="10" width="5.7109375" customWidth="1"/>
    <col min="11" max="11" width="6.42578125" customWidth="1"/>
    <col min="12" max="12" width="11.42578125" customWidth="1"/>
    <col min="13" max="13" width="11" customWidth="1"/>
    <col min="14" max="14" width="8.42578125" customWidth="1"/>
    <col min="15" max="15" width="5.5703125" customWidth="1"/>
    <col min="16" max="16" width="6.28515625" customWidth="1"/>
    <col min="17" max="17" width="6.140625" customWidth="1"/>
    <col min="18" max="18" width="16.140625" customWidth="1"/>
    <col min="19" max="19" width="7.28515625" customWidth="1"/>
    <col min="20" max="20" width="6.85546875" customWidth="1"/>
    <col min="21" max="21" width="5.85546875" customWidth="1"/>
    <col min="22" max="22" width="12.140625" customWidth="1"/>
    <col min="23" max="23" width="16" customWidth="1"/>
    <col min="24" max="24" width="2.85546875" customWidth="1"/>
    <col min="25" max="25" width="5.140625" customWidth="1"/>
    <col min="26" max="26" width="5" customWidth="1"/>
    <col min="27" max="27" width="5.140625" customWidth="1"/>
    <col min="28" max="28" width="13" customWidth="1"/>
    <col min="29" max="29" width="8.140625" customWidth="1"/>
    <col min="30" max="30" width="5.5703125" customWidth="1"/>
    <col min="31" max="31" width="6.28515625" customWidth="1"/>
    <col min="32" max="32" width="11.28515625" customWidth="1"/>
    <col min="33" max="33" width="10.7109375" customWidth="1"/>
    <col min="34" max="34" width="8.28515625" customWidth="1"/>
    <col min="35" max="35" width="6.85546875" customWidth="1"/>
    <col min="36" max="36" width="5.7109375" customWidth="1"/>
    <col min="37" max="37" width="6.42578125" customWidth="1"/>
    <col min="38" max="38" width="16.7109375" customWidth="1"/>
    <col min="39" max="39" width="8.42578125" customWidth="1"/>
    <col min="40" max="40" width="6.7109375" customWidth="1"/>
    <col min="41" max="41" width="5.85546875" customWidth="1"/>
    <col min="42" max="42" width="15.7109375" customWidth="1"/>
    <col min="43" max="43" width="28.7109375" customWidth="1"/>
    <col min="44" max="44" width="3.140625" customWidth="1"/>
    <col min="45" max="45" width="18.85546875" customWidth="1"/>
    <col min="46" max="46" width="3.28515625" customWidth="1"/>
    <col min="47" max="47" width="6.140625" customWidth="1"/>
    <col min="48" max="48" width="10.7109375" customWidth="1"/>
    <col min="49" max="49" width="23.7109375" customWidth="1"/>
    <col min="50" max="50" width="3.42578125" customWidth="1"/>
    <col min="51" max="51" width="15.85546875" customWidth="1"/>
    <col min="52" max="52" width="13.140625" customWidth="1"/>
    <col min="53" max="53" width="3.5703125" customWidth="1"/>
    <col min="54" max="54" width="6.42578125" customWidth="1"/>
    <col min="55" max="55" width="8.140625" customWidth="1"/>
    <col min="56" max="56" width="3.7109375" customWidth="1"/>
    <col min="57" max="57" width="4.7109375" customWidth="1"/>
    <col min="58" max="59" width="5" customWidth="1"/>
    <col min="60" max="60" width="5.140625" customWidth="1"/>
    <col min="61" max="61" width="3.28515625" customWidth="1"/>
    <col min="62" max="62" width="6.28515625" customWidth="1"/>
    <col min="63" max="63" width="9.140625" hidden="1" customWidth="1"/>
    <col min="64" max="64" width="3.85546875" hidden="1" customWidth="1"/>
    <col min="65" max="65" width="6.85546875" hidden="1" customWidth="1"/>
    <col min="66" max="66" width="3.42578125" hidden="1" customWidth="1"/>
    <col min="67" max="67" width="6.85546875" hidden="1" customWidth="1"/>
    <col min="68" max="68" width="6.7109375" hidden="1" customWidth="1"/>
    <col min="69" max="72" width="7" hidden="1" customWidth="1"/>
    <col min="73" max="73" width="6.85546875" hidden="1" customWidth="1"/>
    <col min="74" max="74" width="7.140625" hidden="1" customWidth="1"/>
    <col min="75" max="75" width="7" hidden="1" customWidth="1"/>
    <col min="76" max="76" width="8.42578125" hidden="1" customWidth="1"/>
    <col min="78" max="78" width="3.42578125" customWidth="1"/>
    <col min="79" max="79" width="14" customWidth="1"/>
    <col min="80" max="80" width="3.85546875" customWidth="1"/>
    <col min="81" max="81" width="6.7109375" customWidth="1"/>
    <col min="82" max="82" width="7" customWidth="1"/>
    <col min="83" max="86" width="7.140625" customWidth="1"/>
    <col min="87" max="88" width="7.28515625" customWidth="1"/>
    <col min="89" max="89" width="7.140625" customWidth="1"/>
    <col min="90" max="90" width="14.7109375" customWidth="1"/>
  </cols>
  <sheetData>
    <row r="2" spans="1:90" s="75" customFormat="1" ht="15" customHeight="1">
      <c r="A2" s="74"/>
      <c r="C2" s="56" t="s">
        <v>193</v>
      </c>
      <c r="D2" s="57" t="s">
        <v>194</v>
      </c>
      <c r="E2" s="97" t="s">
        <v>39</v>
      </c>
      <c r="F2" s="56" t="s">
        <v>195</v>
      </c>
      <c r="G2" s="56" t="s">
        <v>196</v>
      </c>
      <c r="H2" s="56" t="s">
        <v>197</v>
      </c>
      <c r="I2" s="56" t="s">
        <v>198</v>
      </c>
      <c r="J2" s="56" t="s">
        <v>199</v>
      </c>
      <c r="K2" s="56" t="s">
        <v>200</v>
      </c>
      <c r="L2" s="56" t="s">
        <v>201</v>
      </c>
      <c r="M2" s="56" t="s">
        <v>202</v>
      </c>
      <c r="N2" s="56" t="s">
        <v>203</v>
      </c>
      <c r="O2" s="56" t="s">
        <v>204</v>
      </c>
      <c r="P2" s="56" t="s">
        <v>205</v>
      </c>
      <c r="Q2" s="56" t="s">
        <v>206</v>
      </c>
      <c r="R2" s="56" t="s">
        <v>207</v>
      </c>
      <c r="S2" s="56" t="s">
        <v>208</v>
      </c>
      <c r="T2" s="56" t="s">
        <v>209</v>
      </c>
      <c r="U2" s="56" t="s">
        <v>210</v>
      </c>
      <c r="V2" s="82" t="s">
        <v>211</v>
      </c>
      <c r="W2" s="57" t="s">
        <v>212</v>
      </c>
      <c r="X2" s="97" t="s">
        <v>213</v>
      </c>
      <c r="Y2" s="82" t="s">
        <v>214</v>
      </c>
      <c r="Z2" s="56" t="s">
        <v>215</v>
      </c>
      <c r="AA2" s="56" t="s">
        <v>216</v>
      </c>
      <c r="AB2" s="56" t="s">
        <v>217</v>
      </c>
      <c r="AC2" s="56" t="s">
        <v>218</v>
      </c>
      <c r="AD2" s="56" t="s">
        <v>219</v>
      </c>
      <c r="AE2" s="56" t="s">
        <v>220</v>
      </c>
      <c r="AF2" s="56" t="s">
        <v>221</v>
      </c>
      <c r="AG2" s="56" t="s">
        <v>222</v>
      </c>
      <c r="AH2" s="56" t="s">
        <v>223</v>
      </c>
      <c r="AI2" s="56" t="s">
        <v>224</v>
      </c>
      <c r="AJ2" s="56" t="s">
        <v>225</v>
      </c>
      <c r="AK2" s="56" t="s">
        <v>226</v>
      </c>
      <c r="AL2" s="56" t="s">
        <v>227</v>
      </c>
      <c r="AM2" s="56" t="s">
        <v>228</v>
      </c>
      <c r="AN2" s="56" t="s">
        <v>229</v>
      </c>
      <c r="AO2" s="56" t="s">
        <v>230</v>
      </c>
      <c r="AP2" s="56" t="s">
        <v>231</v>
      </c>
      <c r="AQ2" s="56" t="s">
        <v>232</v>
      </c>
      <c r="AR2" s="97" t="s">
        <v>213</v>
      </c>
      <c r="AS2" s="56" t="s">
        <v>233</v>
      </c>
      <c r="AT2" s="97" t="s">
        <v>5</v>
      </c>
      <c r="AU2" s="82" t="s">
        <v>234</v>
      </c>
      <c r="AV2" s="56" t="s">
        <v>235</v>
      </c>
      <c r="AW2" s="56" t="s">
        <v>236</v>
      </c>
      <c r="AX2" s="97" t="s">
        <v>39</v>
      </c>
      <c r="AY2" s="56" t="s">
        <v>237</v>
      </c>
      <c r="AZ2" s="56" t="s">
        <v>238</v>
      </c>
      <c r="BA2" s="97" t="s">
        <v>5</v>
      </c>
      <c r="BB2" s="56" t="s">
        <v>239</v>
      </c>
      <c r="BC2" s="56" t="s">
        <v>240</v>
      </c>
      <c r="BD2" s="97" t="s">
        <v>39</v>
      </c>
      <c r="BE2" s="56" t="s">
        <v>241</v>
      </c>
      <c r="BF2" s="56" t="s">
        <v>242</v>
      </c>
      <c r="BG2" s="56" t="s">
        <v>243</v>
      </c>
      <c r="BH2" s="56" t="s">
        <v>244</v>
      </c>
      <c r="BI2" s="97" t="s">
        <v>5</v>
      </c>
      <c r="BJ2" s="56" t="s">
        <v>245</v>
      </c>
      <c r="BK2" s="56" t="s">
        <v>246</v>
      </c>
      <c r="BL2" s="57"/>
      <c r="BM2" s="57" t="s">
        <v>247</v>
      </c>
      <c r="BN2" s="97" t="s">
        <v>248</v>
      </c>
      <c r="BO2" s="56" t="s">
        <v>249</v>
      </c>
      <c r="BP2" s="56" t="s">
        <v>250</v>
      </c>
      <c r="BQ2" s="56" t="s">
        <v>251</v>
      </c>
      <c r="BR2" s="56" t="s">
        <v>252</v>
      </c>
      <c r="BS2" s="56" t="s">
        <v>253</v>
      </c>
      <c r="BT2" s="56" t="s">
        <v>254</v>
      </c>
      <c r="BU2" s="56" t="s">
        <v>255</v>
      </c>
      <c r="BV2" s="56" t="s">
        <v>256</v>
      </c>
      <c r="BW2" s="56" t="s">
        <v>257</v>
      </c>
      <c r="BX2" s="56" t="s">
        <v>258</v>
      </c>
      <c r="BY2" s="56" t="s">
        <v>259</v>
      </c>
      <c r="BZ2" s="97" t="s">
        <v>5</v>
      </c>
      <c r="CA2" s="57" t="s">
        <v>260</v>
      </c>
      <c r="CB2" s="97" t="s">
        <v>248</v>
      </c>
      <c r="CC2" s="56" t="s">
        <v>261</v>
      </c>
      <c r="CD2" s="56" t="s">
        <v>262</v>
      </c>
      <c r="CE2" s="56" t="s">
        <v>263</v>
      </c>
      <c r="CF2" s="56" t="s">
        <v>264</v>
      </c>
      <c r="CG2" s="56" t="s">
        <v>265</v>
      </c>
      <c r="CH2" s="56" t="s">
        <v>266</v>
      </c>
      <c r="CI2" s="56" t="s">
        <v>267</v>
      </c>
      <c r="CJ2" s="56" t="s">
        <v>268</v>
      </c>
      <c r="CK2" s="56" t="s">
        <v>269</v>
      </c>
      <c r="CL2" s="56" t="s">
        <v>311</v>
      </c>
    </row>
    <row r="3" spans="1:90" s="75" customFormat="1" ht="333.75" customHeight="1">
      <c r="A3" s="59" t="s">
        <v>158</v>
      </c>
      <c r="B3" s="60" t="s">
        <v>159</v>
      </c>
      <c r="C3" s="61" t="s">
        <v>321</v>
      </c>
      <c r="D3" s="62" t="s">
        <v>322</v>
      </c>
      <c r="E3" s="98"/>
      <c r="F3" s="61" t="s">
        <v>270</v>
      </c>
      <c r="G3" s="61" t="s">
        <v>271</v>
      </c>
      <c r="H3" s="61" t="s">
        <v>272</v>
      </c>
      <c r="I3" s="61" t="s">
        <v>273</v>
      </c>
      <c r="J3" s="61" t="s">
        <v>274</v>
      </c>
      <c r="K3" s="61" t="s">
        <v>275</v>
      </c>
      <c r="L3" s="61" t="s">
        <v>276</v>
      </c>
      <c r="M3" s="61" t="s">
        <v>277</v>
      </c>
      <c r="N3" s="61" t="s">
        <v>278</v>
      </c>
      <c r="O3" s="61" t="s">
        <v>323</v>
      </c>
      <c r="P3" s="61" t="s">
        <v>279</v>
      </c>
      <c r="Q3" s="61" t="s">
        <v>280</v>
      </c>
      <c r="R3" s="61" t="s">
        <v>281</v>
      </c>
      <c r="S3" s="61" t="s">
        <v>282</v>
      </c>
      <c r="T3" s="61" t="s">
        <v>283</v>
      </c>
      <c r="U3" s="61" t="s">
        <v>284</v>
      </c>
      <c r="V3" s="83" t="s">
        <v>328</v>
      </c>
      <c r="W3" s="62" t="s">
        <v>305</v>
      </c>
      <c r="X3" s="98"/>
      <c r="Y3" s="83" t="s">
        <v>40</v>
      </c>
      <c r="Z3" s="61" t="s">
        <v>270</v>
      </c>
      <c r="AA3" s="61" t="s">
        <v>271</v>
      </c>
      <c r="AB3" s="61" t="s">
        <v>272</v>
      </c>
      <c r="AC3" s="61" t="s">
        <v>273</v>
      </c>
      <c r="AD3" s="61" t="s">
        <v>274</v>
      </c>
      <c r="AE3" s="61" t="s">
        <v>275</v>
      </c>
      <c r="AF3" s="61" t="s">
        <v>276</v>
      </c>
      <c r="AG3" s="61" t="s">
        <v>285</v>
      </c>
      <c r="AH3" s="61" t="s">
        <v>278</v>
      </c>
      <c r="AI3" s="61" t="s">
        <v>279</v>
      </c>
      <c r="AJ3" s="61" t="s">
        <v>323</v>
      </c>
      <c r="AK3" s="61" t="s">
        <v>280</v>
      </c>
      <c r="AL3" s="61" t="s">
        <v>281</v>
      </c>
      <c r="AM3" s="61" t="s">
        <v>282</v>
      </c>
      <c r="AN3" s="61" t="s">
        <v>283</v>
      </c>
      <c r="AO3" s="61" t="s">
        <v>284</v>
      </c>
      <c r="AP3" s="61" t="s">
        <v>324</v>
      </c>
      <c r="AQ3" s="61" t="s">
        <v>325</v>
      </c>
      <c r="AR3" s="98"/>
      <c r="AS3" s="61" t="s">
        <v>306</v>
      </c>
      <c r="AT3" s="98"/>
      <c r="AU3" s="83" t="s">
        <v>43</v>
      </c>
      <c r="AV3" s="61" t="s">
        <v>317</v>
      </c>
      <c r="AW3" s="61" t="s">
        <v>315</v>
      </c>
      <c r="AX3" s="98"/>
      <c r="AY3" s="83" t="s">
        <v>303</v>
      </c>
      <c r="AZ3" s="61" t="s">
        <v>304</v>
      </c>
      <c r="BA3" s="98"/>
      <c r="BB3" s="83" t="s">
        <v>286</v>
      </c>
      <c r="BC3" s="62" t="s">
        <v>287</v>
      </c>
      <c r="BD3" s="98"/>
      <c r="BE3" s="61" t="s">
        <v>48</v>
      </c>
      <c r="BF3" s="61" t="s">
        <v>49</v>
      </c>
      <c r="BG3" s="61" t="s">
        <v>50</v>
      </c>
      <c r="BH3" s="61" t="s">
        <v>302</v>
      </c>
      <c r="BI3" s="98"/>
      <c r="BJ3" s="61" t="s">
        <v>68</v>
      </c>
      <c r="BK3" s="61" t="s">
        <v>288</v>
      </c>
      <c r="BL3" s="62" t="s">
        <v>5</v>
      </c>
      <c r="BM3" s="62" t="s">
        <v>289</v>
      </c>
      <c r="BN3" s="98"/>
      <c r="BO3" s="61" t="s">
        <v>290</v>
      </c>
      <c r="BP3" s="61" t="s">
        <v>291</v>
      </c>
      <c r="BQ3" s="61" t="s">
        <v>292</v>
      </c>
      <c r="BR3" s="61" t="s">
        <v>293</v>
      </c>
      <c r="BS3" s="61" t="s">
        <v>294</v>
      </c>
      <c r="BT3" s="61" t="s">
        <v>295</v>
      </c>
      <c r="BU3" s="61" t="s">
        <v>296</v>
      </c>
      <c r="BV3" s="61" t="s">
        <v>297</v>
      </c>
      <c r="BW3" s="61" t="s">
        <v>298</v>
      </c>
      <c r="BX3" s="61" t="s">
        <v>299</v>
      </c>
      <c r="BY3" s="61" t="s">
        <v>300</v>
      </c>
      <c r="BZ3" s="98"/>
      <c r="CA3" s="62" t="s">
        <v>57</v>
      </c>
      <c r="CB3" s="98"/>
      <c r="CC3" s="61" t="s">
        <v>290</v>
      </c>
      <c r="CD3" s="61" t="s">
        <v>291</v>
      </c>
      <c r="CE3" s="61" t="s">
        <v>292</v>
      </c>
      <c r="CF3" s="61" t="s">
        <v>293</v>
      </c>
      <c r="CG3" s="61" t="s">
        <v>294</v>
      </c>
      <c r="CH3" s="61" t="s">
        <v>295</v>
      </c>
      <c r="CI3" s="61" t="s">
        <v>296</v>
      </c>
      <c r="CJ3" s="61" t="s">
        <v>301</v>
      </c>
      <c r="CK3" s="61" t="s">
        <v>310</v>
      </c>
      <c r="CL3" s="61" t="s">
        <v>309</v>
      </c>
    </row>
    <row r="4" spans="1:90" s="80" customFormat="1" ht="12.75">
      <c r="A4" s="76"/>
      <c r="B4" s="77" t="s">
        <v>335</v>
      </c>
      <c r="C4" s="64">
        <v>41</v>
      </c>
      <c r="D4" s="65">
        <f>SUM(F4:U4)</f>
        <v>72</v>
      </c>
      <c r="E4" s="65"/>
      <c r="F4" s="64">
        <v>5</v>
      </c>
      <c r="G4" s="64">
        <v>0</v>
      </c>
      <c r="H4" s="64">
        <v>0</v>
      </c>
      <c r="I4" s="64">
        <v>1</v>
      </c>
      <c r="J4" s="64">
        <v>2</v>
      </c>
      <c r="K4" s="64">
        <v>1</v>
      </c>
      <c r="L4" s="64">
        <v>0</v>
      </c>
      <c r="M4" s="64">
        <v>5</v>
      </c>
      <c r="N4" s="64">
        <v>0</v>
      </c>
      <c r="O4" s="64">
        <v>0</v>
      </c>
      <c r="P4" s="64">
        <v>0</v>
      </c>
      <c r="Q4" s="64">
        <v>0</v>
      </c>
      <c r="R4" s="64">
        <v>0</v>
      </c>
      <c r="S4" s="64">
        <v>0</v>
      </c>
      <c r="T4" s="64">
        <v>5</v>
      </c>
      <c r="U4" s="64">
        <v>53</v>
      </c>
      <c r="V4" s="79">
        <v>5</v>
      </c>
      <c r="W4" s="65">
        <f>SUM(Z4:AO4)</f>
        <v>30</v>
      </c>
      <c r="X4" s="65"/>
      <c r="Y4" s="79">
        <v>12</v>
      </c>
      <c r="Z4" s="64">
        <v>0</v>
      </c>
      <c r="AA4" s="64">
        <v>0</v>
      </c>
      <c r="AB4" s="64">
        <v>0</v>
      </c>
      <c r="AC4" s="64">
        <v>2</v>
      </c>
      <c r="AD4" s="64">
        <v>1</v>
      </c>
      <c r="AE4" s="64">
        <v>0</v>
      </c>
      <c r="AF4" s="64">
        <v>0</v>
      </c>
      <c r="AG4" s="64">
        <v>1</v>
      </c>
      <c r="AH4" s="64">
        <v>0</v>
      </c>
      <c r="AI4" s="64">
        <v>0</v>
      </c>
      <c r="AJ4" s="64">
        <v>0</v>
      </c>
      <c r="AK4" s="64">
        <v>0</v>
      </c>
      <c r="AL4" s="64">
        <v>0</v>
      </c>
      <c r="AM4" s="64">
        <v>0</v>
      </c>
      <c r="AN4" s="64">
        <v>3</v>
      </c>
      <c r="AO4" s="64">
        <v>23</v>
      </c>
      <c r="AP4" s="64">
        <v>41</v>
      </c>
      <c r="AQ4" s="64">
        <v>72</v>
      </c>
      <c r="AR4" s="65"/>
      <c r="AS4" s="64">
        <v>30</v>
      </c>
      <c r="AT4" s="65"/>
      <c r="AU4" s="79">
        <v>12</v>
      </c>
      <c r="AV4" s="64">
        <v>27</v>
      </c>
      <c r="AW4" s="64">
        <v>38</v>
      </c>
      <c r="AX4" s="65"/>
      <c r="AY4" s="79">
        <v>15</v>
      </c>
      <c r="AZ4" s="64">
        <v>15</v>
      </c>
      <c r="BA4" s="65"/>
      <c r="BB4" s="79">
        <v>6</v>
      </c>
      <c r="BC4" s="65">
        <f>SUM(BE4:BG4)</f>
        <v>15</v>
      </c>
      <c r="BD4" s="65"/>
      <c r="BE4" s="64">
        <v>11</v>
      </c>
      <c r="BF4" s="64">
        <v>4</v>
      </c>
      <c r="BG4" s="64">
        <v>0</v>
      </c>
      <c r="BH4" s="64">
        <v>13</v>
      </c>
      <c r="BI4" s="65"/>
      <c r="BJ4" s="64">
        <v>13</v>
      </c>
      <c r="BK4" s="64"/>
      <c r="BL4" s="91"/>
      <c r="BM4" s="91"/>
      <c r="BN4" s="91"/>
      <c r="BO4" s="64"/>
      <c r="BP4" s="78"/>
      <c r="BQ4" s="64"/>
      <c r="BR4" s="64"/>
      <c r="BS4" s="64"/>
      <c r="BT4" s="64"/>
      <c r="BU4" s="64"/>
      <c r="BV4" s="64"/>
      <c r="BW4" s="64"/>
      <c r="BX4" s="64"/>
      <c r="BY4" s="79">
        <v>23</v>
      </c>
      <c r="BZ4" s="65"/>
      <c r="CA4" s="65">
        <f>SUM(CC4:CL4)</f>
        <v>39</v>
      </c>
      <c r="CB4" s="65"/>
      <c r="CC4" s="64">
        <v>3</v>
      </c>
      <c r="CD4" s="64">
        <v>10</v>
      </c>
      <c r="CE4" s="64">
        <v>4</v>
      </c>
      <c r="CF4" s="64">
        <v>3</v>
      </c>
      <c r="CG4" s="64">
        <v>2</v>
      </c>
      <c r="CH4" s="64">
        <v>3</v>
      </c>
      <c r="CI4" s="64">
        <v>8</v>
      </c>
      <c r="CJ4" s="64">
        <v>2</v>
      </c>
      <c r="CK4" s="64">
        <v>2</v>
      </c>
      <c r="CL4" s="64">
        <v>2</v>
      </c>
    </row>
    <row r="5" spans="1:90" s="85" customFormat="1" ht="25.5" customHeight="1">
      <c r="A5" s="74"/>
      <c r="B5" s="75"/>
      <c r="C5" s="93" t="s">
        <v>312</v>
      </c>
      <c r="D5" s="84" t="str">
        <f>IF(D4&lt;C4,"НЕТ","ДА")</f>
        <v>ДА</v>
      </c>
      <c r="W5" s="84" t="str">
        <f>IF(W4&gt;Y4,"НЕТ","ДА")</f>
        <v>НЕТ</v>
      </c>
      <c r="AP5" s="84" t="str">
        <f>IF(AP4&lt;=C4,"ДА","НЕТ")</f>
        <v>ДА</v>
      </c>
      <c r="AQ5" s="84" t="str">
        <f>IF(AQ4&lt;=D4,"ДА","НЕТ")</f>
        <v>ДА</v>
      </c>
      <c r="AS5" s="93" t="s">
        <v>318</v>
      </c>
      <c r="AU5" s="84" t="str">
        <f>IF(AU4&lt;=AS4,"ДА","НЕТ")</f>
        <v>ДА</v>
      </c>
      <c r="AV5" s="93" t="s">
        <v>319</v>
      </c>
      <c r="AW5" s="84" t="str">
        <f>IF(AV4&lt;=AW4,"ДА","НЕТ")</f>
        <v>ДА</v>
      </c>
      <c r="AY5" s="84" t="str">
        <f>IF(AY4&lt;=AW4,"ДА","НЕТ")</f>
        <v>ДА</v>
      </c>
      <c r="AZ5" s="93" t="s">
        <v>320</v>
      </c>
      <c r="BB5" s="84" t="str">
        <f>IF(BB4&lt;=AZ4,"ДА","НЕТ")</f>
        <v>ДА</v>
      </c>
      <c r="BJ5" s="84" t="str">
        <f>IF(BJ4&lt;=BH4,"ДА","НЕТ")</f>
        <v>ДА</v>
      </c>
      <c r="CC5" s="94" t="s">
        <v>307</v>
      </c>
      <c r="CD5" s="95"/>
      <c r="CE5" s="95"/>
      <c r="CF5" s="95"/>
      <c r="CG5" s="95"/>
      <c r="CH5" s="95"/>
      <c r="CI5" s="95"/>
      <c r="CJ5" s="95"/>
      <c r="CK5" s="96"/>
      <c r="CL5" s="88" t="s">
        <v>308</v>
      </c>
    </row>
    <row r="6" spans="1:90" s="85" customFormat="1" ht="12.75">
      <c r="A6" s="74"/>
      <c r="B6" s="75"/>
      <c r="C6" s="92"/>
      <c r="D6" s="86"/>
      <c r="W6" s="87" t="s">
        <v>314</v>
      </c>
      <c r="AP6" s="87" t="s">
        <v>313</v>
      </c>
      <c r="AS6" s="92"/>
      <c r="AV6" s="92"/>
      <c r="AZ6" s="92"/>
    </row>
    <row r="7" spans="1:90" s="85" customFormat="1" ht="26.25" customHeight="1">
      <c r="A7" s="74"/>
      <c r="B7" s="75"/>
      <c r="AP7" s="92" t="s">
        <v>316</v>
      </c>
      <c r="AQ7" s="92"/>
      <c r="AR7" s="92"/>
      <c r="AS7" s="92"/>
      <c r="AV7" s="92"/>
      <c r="AZ7" s="92"/>
    </row>
    <row r="8" spans="1:90" s="85" customFormat="1" ht="12.75">
      <c r="A8" s="74"/>
      <c r="B8" s="75"/>
    </row>
    <row r="9" spans="1:90" s="85" customFormat="1" ht="12.75">
      <c r="A9" s="74"/>
      <c r="B9" s="75"/>
    </row>
    <row r="10" spans="1:90" s="85" customFormat="1" ht="12.75">
      <c r="A10" s="74"/>
      <c r="B10" s="75"/>
    </row>
    <row r="11" spans="1:90" s="85" customFormat="1" ht="12.75">
      <c r="A11" s="74"/>
      <c r="B11" s="75"/>
    </row>
  </sheetData>
  <sheetProtection password="C6FF" sheet="1" objects="1" scenarios="1"/>
  <mergeCells count="17">
    <mergeCell ref="BD2:BD3"/>
    <mergeCell ref="BI2:BI3"/>
    <mergeCell ref="BN2:BN3"/>
    <mergeCell ref="BZ2:BZ3"/>
    <mergeCell ref="CB2:CB3"/>
    <mergeCell ref="BA2:BA3"/>
    <mergeCell ref="E2:E3"/>
    <mergeCell ref="X2:X3"/>
    <mergeCell ref="AR2:AR3"/>
    <mergeCell ref="AT2:AT3"/>
    <mergeCell ref="AX2:AX3"/>
    <mergeCell ref="AP7:AR7"/>
    <mergeCell ref="AS5:AS7"/>
    <mergeCell ref="AV5:AV7"/>
    <mergeCell ref="C5:C6"/>
    <mergeCell ref="CC5:CK5"/>
    <mergeCell ref="AZ5:AZ7"/>
  </mergeCells>
  <pageMargins left="0.7" right="0.7" top="0.75" bottom="0.75" header="0.3" footer="0.3"/>
  <pageSetup paperSize="9" scale="12" fitToHeight="0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18"/>
  <sheetViews>
    <sheetView view="pageBreakPreview" topLeftCell="AN1" zoomScaleNormal="100" zoomScaleSheetLayoutView="100" workbookViewId="0">
      <selection activeCell="BS9" sqref="BS9"/>
    </sheetView>
  </sheetViews>
  <sheetFormatPr defaultRowHeight="15"/>
  <cols>
    <col min="1" max="1" width="5.5703125" style="68" customWidth="1"/>
    <col min="2" max="2" width="21.42578125" customWidth="1"/>
    <col min="3" max="3" width="10.140625" customWidth="1"/>
    <col min="4" max="4" width="8.7109375" customWidth="1"/>
    <col min="5" max="5" width="3" customWidth="1"/>
    <col min="6" max="6" width="6.85546875" customWidth="1"/>
    <col min="7" max="7" width="3.5703125" customWidth="1"/>
    <col min="8" max="11" width="6" customWidth="1"/>
    <col min="12" max="13" width="6.140625" customWidth="1"/>
    <col min="14" max="16" width="6.42578125" customWidth="1"/>
    <col min="17" max="17" width="6.7109375" customWidth="1"/>
    <col min="18" max="18" width="7.140625" customWidth="1"/>
    <col min="19" max="19" width="6.85546875" customWidth="1"/>
    <col min="20" max="20" width="5.140625" customWidth="1"/>
    <col min="21" max="21" width="3.42578125" customWidth="1"/>
    <col min="22" max="22" width="6.140625" customWidth="1"/>
    <col min="23" max="24" width="6" customWidth="1"/>
    <col min="25" max="26" width="6.140625" customWidth="1"/>
    <col min="27" max="27" width="6" customWidth="1"/>
    <col min="28" max="29" width="6.140625" customWidth="1"/>
    <col min="30" max="30" width="6" customWidth="1"/>
    <col min="31" max="31" width="6.42578125" customWidth="1"/>
    <col min="32" max="32" width="7" customWidth="1"/>
    <col min="33" max="33" width="7.140625" customWidth="1"/>
    <col min="34" max="34" width="11.42578125" customWidth="1"/>
    <col min="35" max="35" width="7.7109375" customWidth="1"/>
    <col min="36" max="36" width="5.140625" customWidth="1"/>
    <col min="37" max="37" width="10.7109375" customWidth="1"/>
    <col min="38" max="38" width="9.28515625" customWidth="1"/>
    <col min="39" max="39" width="2.7109375" customWidth="1"/>
    <col min="40" max="40" width="7.140625" customWidth="1"/>
    <col min="41" max="41" width="3.28515625" customWidth="1"/>
    <col min="42" max="42" width="6" customWidth="1"/>
    <col min="43" max="44" width="6.140625" customWidth="1"/>
    <col min="45" max="47" width="6.28515625" customWidth="1"/>
    <col min="48" max="48" width="5.140625" customWidth="1"/>
    <col min="49" max="49" width="2.85546875" customWidth="1"/>
    <col min="50" max="50" width="6" customWidth="1"/>
    <col min="51" max="51" width="6.28515625" customWidth="1"/>
    <col min="52" max="54" width="6.140625" customWidth="1"/>
    <col min="55" max="55" width="6.42578125" customWidth="1"/>
    <col min="56" max="56" width="11.42578125" customWidth="1"/>
    <col min="57" max="57" width="9.140625" customWidth="1"/>
    <col min="58" max="58" width="5.140625" customWidth="1"/>
    <col min="59" max="59" width="8.42578125" customWidth="1"/>
    <col min="60" max="60" width="9.85546875" customWidth="1"/>
    <col min="61" max="61" width="2.85546875" customWidth="1"/>
    <col min="62" max="62" width="6.140625" customWidth="1"/>
    <col min="63" max="63" width="7.42578125" customWidth="1"/>
    <col min="64" max="64" width="3" customWidth="1"/>
    <col min="65" max="65" width="9.5703125" customWidth="1"/>
    <col min="66" max="66" width="3.140625" customWidth="1"/>
    <col min="67" max="67" width="6.28515625" customWidth="1"/>
    <col min="68" max="68" width="9.85546875" customWidth="1"/>
    <col min="69" max="69" width="3.28515625" customWidth="1"/>
    <col min="70" max="70" width="6.28515625" customWidth="1"/>
    <col min="71" max="71" width="12.5703125" customWidth="1"/>
    <col min="72" max="72" width="10.85546875" customWidth="1"/>
    <col min="73" max="73" width="3.28515625" customWidth="1"/>
    <col min="74" max="74" width="6.7109375" customWidth="1"/>
    <col min="75" max="75" width="11.140625" customWidth="1"/>
  </cols>
  <sheetData>
    <row r="1" spans="1:75" s="2" customFormat="1">
      <c r="A1" s="55"/>
    </row>
    <row r="2" spans="1:75" s="2" customFormat="1" ht="15" customHeight="1">
      <c r="A2" s="55"/>
      <c r="C2" s="56" t="s">
        <v>96</v>
      </c>
      <c r="D2" s="56" t="s">
        <v>97</v>
      </c>
      <c r="E2" s="97" t="s">
        <v>39</v>
      </c>
      <c r="F2" s="56" t="s">
        <v>98</v>
      </c>
      <c r="G2" s="99" t="s">
        <v>5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104</v>
      </c>
      <c r="N2" s="56" t="s">
        <v>105</v>
      </c>
      <c r="O2" s="56" t="s">
        <v>106</v>
      </c>
      <c r="P2" s="56" t="s">
        <v>107</v>
      </c>
      <c r="Q2" s="56" t="s">
        <v>108</v>
      </c>
      <c r="R2" s="56" t="s">
        <v>109</v>
      </c>
      <c r="S2" s="56" t="s">
        <v>110</v>
      </c>
      <c r="T2" s="57" t="s">
        <v>111</v>
      </c>
      <c r="U2" s="99" t="s">
        <v>5</v>
      </c>
      <c r="V2" s="56" t="s">
        <v>112</v>
      </c>
      <c r="W2" s="56" t="s">
        <v>113</v>
      </c>
      <c r="X2" s="56" t="s">
        <v>114</v>
      </c>
      <c r="Y2" s="56" t="s">
        <v>115</v>
      </c>
      <c r="Z2" s="56" t="s">
        <v>116</v>
      </c>
      <c r="AA2" s="56" t="s">
        <v>117</v>
      </c>
      <c r="AB2" s="56" t="s">
        <v>118</v>
      </c>
      <c r="AC2" s="56" t="s">
        <v>119</v>
      </c>
      <c r="AD2" s="56" t="s">
        <v>120</v>
      </c>
      <c r="AE2" s="56" t="s">
        <v>121</v>
      </c>
      <c r="AF2" s="56" t="s">
        <v>122</v>
      </c>
      <c r="AG2" s="56" t="s">
        <v>123</v>
      </c>
      <c r="AH2" s="56" t="s">
        <v>124</v>
      </c>
      <c r="AI2" s="56" t="s">
        <v>125</v>
      </c>
      <c r="AJ2" s="56" t="s">
        <v>126</v>
      </c>
      <c r="AK2" s="56" t="s">
        <v>127</v>
      </c>
      <c r="AL2" s="56" t="s">
        <v>128</v>
      </c>
      <c r="AM2" s="97" t="s">
        <v>39</v>
      </c>
      <c r="AN2" s="56" t="s">
        <v>129</v>
      </c>
      <c r="AO2" s="99" t="s">
        <v>5</v>
      </c>
      <c r="AP2" s="56" t="s">
        <v>130</v>
      </c>
      <c r="AQ2" s="56" t="s">
        <v>131</v>
      </c>
      <c r="AR2" s="56" t="s">
        <v>132</v>
      </c>
      <c r="AS2" s="56" t="s">
        <v>133</v>
      </c>
      <c r="AT2" s="56" t="s">
        <v>134</v>
      </c>
      <c r="AU2" s="56" t="s">
        <v>135</v>
      </c>
      <c r="AV2" s="57" t="s">
        <v>136</v>
      </c>
      <c r="AW2" s="99" t="s">
        <v>5</v>
      </c>
      <c r="AX2" s="56" t="s">
        <v>137</v>
      </c>
      <c r="AY2" s="56" t="s">
        <v>138</v>
      </c>
      <c r="AZ2" s="56" t="s">
        <v>139</v>
      </c>
      <c r="BA2" s="56" t="s">
        <v>140</v>
      </c>
      <c r="BB2" s="56" t="s">
        <v>141</v>
      </c>
      <c r="BC2" s="56" t="s">
        <v>142</v>
      </c>
      <c r="BD2" s="56" t="s">
        <v>143</v>
      </c>
      <c r="BE2" s="56" t="s">
        <v>144</v>
      </c>
      <c r="BF2" s="56" t="s">
        <v>145</v>
      </c>
      <c r="BG2" s="56" t="s">
        <v>146</v>
      </c>
      <c r="BH2" s="56" t="s">
        <v>147</v>
      </c>
      <c r="BI2" s="97" t="s">
        <v>5</v>
      </c>
      <c r="BJ2" s="56" t="s">
        <v>148</v>
      </c>
      <c r="BK2" s="57" t="s">
        <v>149</v>
      </c>
      <c r="BL2" s="97" t="s">
        <v>39</v>
      </c>
      <c r="BM2" s="56" t="s">
        <v>150</v>
      </c>
      <c r="BN2" s="97" t="s">
        <v>39</v>
      </c>
      <c r="BO2" s="56" t="s">
        <v>151</v>
      </c>
      <c r="BP2" s="56" t="s">
        <v>152</v>
      </c>
      <c r="BQ2" s="97" t="s">
        <v>39</v>
      </c>
      <c r="BR2" s="56" t="s">
        <v>153</v>
      </c>
      <c r="BS2" s="82" t="s">
        <v>154</v>
      </c>
      <c r="BT2" s="56" t="s">
        <v>155</v>
      </c>
      <c r="BU2" s="97" t="s">
        <v>39</v>
      </c>
      <c r="BV2" s="56" t="s">
        <v>156</v>
      </c>
      <c r="BW2" s="58" t="s">
        <v>157</v>
      </c>
    </row>
    <row r="3" spans="1:75" s="2" customFormat="1" ht="346.5" customHeight="1">
      <c r="A3" s="59" t="s">
        <v>158</v>
      </c>
      <c r="B3" s="60" t="s">
        <v>159</v>
      </c>
      <c r="C3" s="83" t="s">
        <v>160</v>
      </c>
      <c r="D3" s="62" t="s">
        <v>161</v>
      </c>
      <c r="E3" s="98"/>
      <c r="F3" s="62" t="s">
        <v>162</v>
      </c>
      <c r="G3" s="100"/>
      <c r="H3" s="83" t="s">
        <v>163</v>
      </c>
      <c r="I3" s="83" t="s">
        <v>164</v>
      </c>
      <c r="J3" s="83" t="s">
        <v>165</v>
      </c>
      <c r="K3" s="83" t="s">
        <v>166</v>
      </c>
      <c r="L3" s="83" t="s">
        <v>167</v>
      </c>
      <c r="M3" s="83" t="s">
        <v>168</v>
      </c>
      <c r="N3" s="83" t="s">
        <v>333</v>
      </c>
      <c r="O3" s="83" t="s">
        <v>169</v>
      </c>
      <c r="P3" s="83" t="s">
        <v>170</v>
      </c>
      <c r="Q3" s="83" t="s">
        <v>171</v>
      </c>
      <c r="R3" s="83" t="s">
        <v>172</v>
      </c>
      <c r="S3" s="83" t="s">
        <v>192</v>
      </c>
      <c r="T3" s="62" t="s">
        <v>173</v>
      </c>
      <c r="U3" s="100"/>
      <c r="V3" s="61" t="s">
        <v>174</v>
      </c>
      <c r="W3" s="61" t="s">
        <v>164</v>
      </c>
      <c r="X3" s="61" t="s">
        <v>165</v>
      </c>
      <c r="Y3" s="61" t="s">
        <v>166</v>
      </c>
      <c r="Z3" s="61" t="s">
        <v>167</v>
      </c>
      <c r="AA3" s="61" t="s">
        <v>168</v>
      </c>
      <c r="AB3" s="61" t="s">
        <v>333</v>
      </c>
      <c r="AC3" s="61" t="s">
        <v>169</v>
      </c>
      <c r="AD3" s="61" t="s">
        <v>170</v>
      </c>
      <c r="AE3" s="61" t="s">
        <v>171</v>
      </c>
      <c r="AF3" s="61" t="s">
        <v>172</v>
      </c>
      <c r="AG3" s="61" t="s">
        <v>192</v>
      </c>
      <c r="AH3" s="61" t="s">
        <v>175</v>
      </c>
      <c r="AI3" s="61" t="s">
        <v>190</v>
      </c>
      <c r="AJ3" s="61" t="s">
        <v>176</v>
      </c>
      <c r="AK3" s="83" t="s">
        <v>177</v>
      </c>
      <c r="AL3" s="62" t="s">
        <v>178</v>
      </c>
      <c r="AM3" s="98"/>
      <c r="AN3" s="62" t="s">
        <v>162</v>
      </c>
      <c r="AO3" s="100"/>
      <c r="AP3" s="83" t="s">
        <v>179</v>
      </c>
      <c r="AQ3" s="83" t="s">
        <v>180</v>
      </c>
      <c r="AR3" s="83" t="s">
        <v>181</v>
      </c>
      <c r="AS3" s="83" t="s">
        <v>182</v>
      </c>
      <c r="AT3" s="83" t="s">
        <v>183</v>
      </c>
      <c r="AU3" s="83" t="s">
        <v>184</v>
      </c>
      <c r="AV3" s="62" t="s">
        <v>173</v>
      </c>
      <c r="AW3" s="100"/>
      <c r="AX3" s="61" t="s">
        <v>179</v>
      </c>
      <c r="AY3" s="61" t="s">
        <v>180</v>
      </c>
      <c r="AZ3" s="61" t="s">
        <v>181</v>
      </c>
      <c r="BA3" s="61" t="s">
        <v>182</v>
      </c>
      <c r="BB3" s="61" t="s">
        <v>183</v>
      </c>
      <c r="BC3" s="61" t="s">
        <v>185</v>
      </c>
      <c r="BD3" s="61" t="s">
        <v>62</v>
      </c>
      <c r="BE3" s="61" t="s">
        <v>85</v>
      </c>
      <c r="BF3" s="61" t="s">
        <v>176</v>
      </c>
      <c r="BG3" s="61" t="s">
        <v>186</v>
      </c>
      <c r="BH3" s="61" t="s">
        <v>187</v>
      </c>
      <c r="BI3" s="98"/>
      <c r="BJ3" s="61" t="s">
        <v>68</v>
      </c>
      <c r="BK3" s="62" t="s">
        <v>86</v>
      </c>
      <c r="BL3" s="98"/>
      <c r="BM3" s="83" t="s">
        <v>188</v>
      </c>
      <c r="BN3" s="98"/>
      <c r="BO3" s="61" t="s">
        <v>71</v>
      </c>
      <c r="BP3" s="83" t="s">
        <v>189</v>
      </c>
      <c r="BQ3" s="98"/>
      <c r="BR3" s="61" t="s">
        <v>71</v>
      </c>
      <c r="BS3" s="83" t="s">
        <v>334</v>
      </c>
      <c r="BT3" s="61" t="s">
        <v>74</v>
      </c>
      <c r="BU3" s="98"/>
      <c r="BV3" s="61" t="s">
        <v>75</v>
      </c>
      <c r="BW3" s="61" t="s">
        <v>76</v>
      </c>
    </row>
    <row r="4" spans="1:75" s="67" customFormat="1">
      <c r="A4" s="63"/>
      <c r="B4" s="42" t="s">
        <v>335</v>
      </c>
      <c r="C4" s="64">
        <v>48</v>
      </c>
      <c r="D4" s="65">
        <f>F4+T4+AH4+AI4+AJ4</f>
        <v>50</v>
      </c>
      <c r="E4" s="65"/>
      <c r="F4" s="65">
        <f>SUM(H4:S4)</f>
        <v>48</v>
      </c>
      <c r="G4" s="65"/>
      <c r="H4" s="64">
        <v>0</v>
      </c>
      <c r="I4" s="64">
        <v>2</v>
      </c>
      <c r="J4" s="64">
        <v>0</v>
      </c>
      <c r="K4" s="64">
        <v>1</v>
      </c>
      <c r="L4" s="64">
        <v>1</v>
      </c>
      <c r="M4" s="64">
        <v>11</v>
      </c>
      <c r="N4" s="64">
        <v>4</v>
      </c>
      <c r="O4" s="64">
        <v>1</v>
      </c>
      <c r="P4" s="64">
        <v>0</v>
      </c>
      <c r="Q4" s="64">
        <v>10</v>
      </c>
      <c r="R4" s="64">
        <v>5</v>
      </c>
      <c r="S4" s="64">
        <v>13</v>
      </c>
      <c r="T4" s="65">
        <f>SUM(V4:AG4)</f>
        <v>2</v>
      </c>
      <c r="U4" s="65"/>
      <c r="V4" s="64">
        <v>0</v>
      </c>
      <c r="W4" s="64">
        <v>0</v>
      </c>
      <c r="X4" s="64">
        <v>0</v>
      </c>
      <c r="Y4" s="64">
        <v>0</v>
      </c>
      <c r="Z4" s="64">
        <v>0</v>
      </c>
      <c r="AA4" s="64">
        <v>0</v>
      </c>
      <c r="AB4" s="64">
        <v>0</v>
      </c>
      <c r="AC4" s="64">
        <v>0</v>
      </c>
      <c r="AD4" s="64">
        <v>0</v>
      </c>
      <c r="AE4" s="64">
        <v>0</v>
      </c>
      <c r="AF4" s="64">
        <v>0</v>
      </c>
      <c r="AG4" s="64">
        <v>2</v>
      </c>
      <c r="AH4" s="64">
        <v>0</v>
      </c>
      <c r="AI4" s="64">
        <v>0</v>
      </c>
      <c r="AJ4" s="64">
        <v>0</v>
      </c>
      <c r="AK4" s="64">
        <v>155</v>
      </c>
      <c r="AL4" s="65">
        <f>AN4+AV4+BD4+BE4+BF4</f>
        <v>157</v>
      </c>
      <c r="AM4" s="65"/>
      <c r="AN4" s="65">
        <f>SUM(AP4:AU4)</f>
        <v>151</v>
      </c>
      <c r="AO4" s="65"/>
      <c r="AP4" s="64">
        <v>81</v>
      </c>
      <c r="AQ4" s="64">
        <v>0</v>
      </c>
      <c r="AR4" s="64">
        <v>3</v>
      </c>
      <c r="AS4" s="64">
        <v>0</v>
      </c>
      <c r="AT4" s="64">
        <v>23</v>
      </c>
      <c r="AU4" s="64">
        <v>44</v>
      </c>
      <c r="AV4" s="65">
        <f>SUM(AX4:BC4)</f>
        <v>5</v>
      </c>
      <c r="AW4" s="65"/>
      <c r="AX4" s="64">
        <v>4</v>
      </c>
      <c r="AY4" s="64">
        <v>0</v>
      </c>
      <c r="AZ4" s="64">
        <v>1</v>
      </c>
      <c r="BA4" s="64">
        <v>0</v>
      </c>
      <c r="BB4" s="64">
        <v>0</v>
      </c>
      <c r="BC4" s="64">
        <v>0</v>
      </c>
      <c r="BD4" s="64">
        <v>0</v>
      </c>
      <c r="BE4" s="64">
        <v>0</v>
      </c>
      <c r="BF4" s="64">
        <v>1</v>
      </c>
      <c r="BG4" s="64">
        <v>0</v>
      </c>
      <c r="BH4" s="64">
        <v>0</v>
      </c>
      <c r="BI4" s="65"/>
      <c r="BJ4" s="64">
        <v>0</v>
      </c>
      <c r="BK4" s="65">
        <f>BM4+BP4</f>
        <v>177</v>
      </c>
      <c r="BL4" s="65"/>
      <c r="BM4" s="64">
        <v>39</v>
      </c>
      <c r="BN4" s="65"/>
      <c r="BO4" s="64">
        <v>18</v>
      </c>
      <c r="BP4" s="64">
        <v>138</v>
      </c>
      <c r="BQ4" s="65"/>
      <c r="BR4" s="64">
        <v>88</v>
      </c>
      <c r="BS4" s="64">
        <v>23</v>
      </c>
      <c r="BT4" s="64">
        <v>20</v>
      </c>
      <c r="BU4" s="65"/>
      <c r="BV4" s="64">
        <v>20</v>
      </c>
      <c r="BW4" s="66">
        <v>0</v>
      </c>
    </row>
    <row r="5" spans="1:75" s="2" customFormat="1">
      <c r="A5" s="55"/>
      <c r="BM5" s="89" t="str">
        <f>IF(BM4&lt;=F4,"ДА","НЕТ")</f>
        <v>ДА</v>
      </c>
      <c r="BP5" s="89" t="str">
        <f>IF(BP4&lt;=AN4,"ДА","НЕТ")</f>
        <v>ДА</v>
      </c>
    </row>
    <row r="6" spans="1:75" s="2" customFormat="1" ht="24.75" customHeight="1">
      <c r="A6" s="55"/>
      <c r="BM6" s="101" t="s">
        <v>326</v>
      </c>
      <c r="BP6" s="101" t="s">
        <v>327</v>
      </c>
    </row>
    <row r="7" spans="1:75" s="2" customFormat="1" ht="36.75" customHeight="1">
      <c r="A7" s="55"/>
      <c r="BM7" s="102"/>
      <c r="BP7" s="102"/>
    </row>
    <row r="8" spans="1:75" s="2" customFormat="1">
      <c r="A8" s="55"/>
    </row>
    <row r="9" spans="1:75" s="2" customFormat="1">
      <c r="A9" s="55"/>
    </row>
    <row r="10" spans="1:75" s="2" customFormat="1">
      <c r="A10" s="55"/>
    </row>
    <row r="11" spans="1:75" s="2" customFormat="1">
      <c r="A11" s="55"/>
    </row>
    <row r="12" spans="1:75" s="2" customFormat="1">
      <c r="A12" s="55"/>
    </row>
    <row r="13" spans="1:75" s="2" customFormat="1">
      <c r="A13" s="55"/>
    </row>
    <row r="14" spans="1:75" s="2" customFormat="1">
      <c r="A14" s="55"/>
    </row>
    <row r="15" spans="1:75" s="2" customFormat="1">
      <c r="A15" s="55"/>
    </row>
    <row r="16" spans="1:75" s="2" customFormat="1">
      <c r="A16" s="55"/>
    </row>
    <row r="17" spans="1:1" s="2" customFormat="1">
      <c r="A17" s="55"/>
    </row>
    <row r="18" spans="1:1" s="2" customFormat="1">
      <c r="A18" s="55"/>
    </row>
  </sheetData>
  <sheetProtection password="C6FF" sheet="1" objects="1" scenarios="1"/>
  <mergeCells count="13">
    <mergeCell ref="BQ2:BQ3"/>
    <mergeCell ref="BU2:BU3"/>
    <mergeCell ref="BM6:BM7"/>
    <mergeCell ref="BP6:BP7"/>
    <mergeCell ref="AW2:AW3"/>
    <mergeCell ref="BI2:BI3"/>
    <mergeCell ref="BL2:BL3"/>
    <mergeCell ref="BN2:BN3"/>
    <mergeCell ref="E2:E3"/>
    <mergeCell ref="G2:G3"/>
    <mergeCell ref="U2:U3"/>
    <mergeCell ref="AM2:AM3"/>
    <mergeCell ref="AO2:AO3"/>
  </mergeCells>
  <pageMargins left="0.7" right="0.7" top="0.75" bottom="0.75" header="0.3" footer="0.3"/>
  <pageSetup paperSize="9" scale="17" fitToHeight="0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Z5"/>
  <sheetViews>
    <sheetView zoomScale="115" zoomScaleNormal="115" workbookViewId="0">
      <selection activeCell="A4" sqref="A4"/>
    </sheetView>
  </sheetViews>
  <sheetFormatPr defaultRowHeight="15"/>
  <cols>
    <col min="1" max="1" width="19.85546875" style="2" customWidth="1"/>
    <col min="2" max="2" width="13.85546875" style="2" customWidth="1"/>
    <col min="3" max="3" width="10" style="2" customWidth="1"/>
    <col min="4" max="4" width="3" style="2" customWidth="1"/>
    <col min="5" max="5" width="9.7109375" style="2" hidden="1" customWidth="1"/>
    <col min="6" max="6" width="10.140625" style="2" customWidth="1"/>
    <col min="7" max="7" width="9.140625" style="2"/>
    <col min="8" max="8" width="7.28515625" style="2" customWidth="1"/>
    <col min="9" max="9" width="3.28515625" style="2" customWidth="1"/>
    <col min="10" max="10" width="0" style="2" hidden="1" customWidth="1"/>
    <col min="11" max="11" width="5.85546875" style="2" hidden="1" customWidth="1"/>
    <col min="12" max="12" width="9.140625" style="2"/>
    <col min="13" max="13" width="6.28515625" style="2" customWidth="1"/>
    <col min="14" max="14" width="0" style="2" hidden="1" customWidth="1"/>
    <col min="15" max="15" width="6.42578125" style="2" customWidth="1"/>
    <col min="16" max="16" width="3.140625" style="2" customWidth="1"/>
    <col min="17" max="17" width="20.5703125" style="2" hidden="1" customWidth="1"/>
    <col min="18" max="18" width="20.5703125" style="2" customWidth="1"/>
    <col min="19" max="19" width="16.5703125" style="2" hidden="1" customWidth="1"/>
    <col min="20" max="20" width="18" style="2" customWidth="1"/>
    <col min="21" max="21" width="15.85546875" style="2" hidden="1" customWidth="1"/>
    <col min="22" max="22" width="3.5703125" style="2" hidden="1" customWidth="1"/>
    <col min="23" max="24" width="7.42578125" style="2" hidden="1" customWidth="1"/>
    <col min="25" max="25" width="19.140625" style="2" hidden="1" customWidth="1"/>
    <col min="26" max="26" width="4.85546875" style="2" hidden="1" customWidth="1"/>
    <col min="27" max="16384" width="9.140625" style="2"/>
  </cols>
  <sheetData>
    <row r="2" spans="1:26" s="9" customFormat="1" ht="262.5" customHeight="1">
      <c r="A2" s="1" t="s">
        <v>79</v>
      </c>
      <c r="B2" s="38" t="s">
        <v>91</v>
      </c>
      <c r="C2" s="39" t="s">
        <v>4</v>
      </c>
      <c r="D2" s="39" t="s">
        <v>5</v>
      </c>
      <c r="E2" s="38" t="s">
        <v>6</v>
      </c>
      <c r="F2" s="38" t="s">
        <v>7</v>
      </c>
      <c r="G2" s="38" t="s">
        <v>8</v>
      </c>
      <c r="H2" s="39" t="s">
        <v>90</v>
      </c>
      <c r="I2" s="39" t="s">
        <v>5</v>
      </c>
      <c r="J2" s="38" t="s">
        <v>10</v>
      </c>
      <c r="K2" s="38" t="s">
        <v>11</v>
      </c>
      <c r="L2" s="38" t="s">
        <v>12</v>
      </c>
      <c r="M2" s="38" t="s">
        <v>11</v>
      </c>
      <c r="N2" s="38" t="s">
        <v>13</v>
      </c>
      <c r="O2" s="39" t="s">
        <v>14</v>
      </c>
      <c r="P2" s="39" t="s">
        <v>5</v>
      </c>
      <c r="Q2" s="38" t="s">
        <v>15</v>
      </c>
      <c r="R2" s="38" t="s">
        <v>16</v>
      </c>
      <c r="S2" s="38" t="s">
        <v>92</v>
      </c>
      <c r="T2" s="38" t="s">
        <v>18</v>
      </c>
      <c r="U2" s="39" t="s">
        <v>19</v>
      </c>
      <c r="V2" s="39" t="s">
        <v>5</v>
      </c>
      <c r="W2" s="38" t="s">
        <v>20</v>
      </c>
      <c r="X2" s="38" t="s">
        <v>21</v>
      </c>
      <c r="Y2" s="38" t="s">
        <v>22</v>
      </c>
      <c r="Z2" s="38" t="s">
        <v>23</v>
      </c>
    </row>
    <row r="3" spans="1:26" s="8" customFormat="1" ht="11.25">
      <c r="A3" s="40"/>
      <c r="B3" s="35" t="s">
        <v>25</v>
      </c>
      <c r="C3" s="36" t="s">
        <v>26</v>
      </c>
      <c r="D3" s="37"/>
      <c r="E3" s="35" t="s">
        <v>27</v>
      </c>
      <c r="F3" s="35" t="s">
        <v>28</v>
      </c>
      <c r="G3" s="35" t="s">
        <v>29</v>
      </c>
      <c r="H3" s="36" t="s">
        <v>30</v>
      </c>
      <c r="I3" s="37"/>
      <c r="J3" s="35" t="s">
        <v>31</v>
      </c>
      <c r="K3" s="35" t="s">
        <v>32</v>
      </c>
      <c r="L3" s="35" t="s">
        <v>33</v>
      </c>
      <c r="M3" s="35">
        <v>10</v>
      </c>
      <c r="N3" s="35">
        <v>11</v>
      </c>
      <c r="O3" s="36">
        <v>12</v>
      </c>
      <c r="P3" s="37"/>
      <c r="Q3" s="35">
        <v>13</v>
      </c>
      <c r="R3" s="35">
        <v>14</v>
      </c>
      <c r="S3" s="35">
        <v>15</v>
      </c>
      <c r="T3" s="35">
        <v>16</v>
      </c>
      <c r="U3" s="36">
        <v>17</v>
      </c>
      <c r="V3" s="37"/>
      <c r="W3" s="35">
        <v>18</v>
      </c>
      <c r="X3" s="35">
        <v>19</v>
      </c>
      <c r="Y3" s="35">
        <v>20</v>
      </c>
      <c r="Z3" s="35">
        <v>21</v>
      </c>
    </row>
    <row r="4" spans="1:26" s="5" customFormat="1">
      <c r="A4" s="42" t="s">
        <v>335</v>
      </c>
      <c r="B4" s="72">
        <v>1</v>
      </c>
      <c r="C4" s="6">
        <f t="shared" ref="C4" si="0">E4+F4</f>
        <v>2</v>
      </c>
      <c r="D4" s="6" t="s">
        <v>24</v>
      </c>
      <c r="E4" s="25"/>
      <c r="F4" s="72">
        <v>2</v>
      </c>
      <c r="G4" s="72">
        <v>0</v>
      </c>
      <c r="H4" s="6">
        <f t="shared" ref="H4" si="1">J4+L4</f>
        <v>26</v>
      </c>
      <c r="I4" s="6" t="s">
        <v>24</v>
      </c>
      <c r="J4" s="25"/>
      <c r="K4" s="25"/>
      <c r="L4" s="72">
        <v>26</v>
      </c>
      <c r="M4" s="72">
        <v>1</v>
      </c>
      <c r="N4" s="25"/>
      <c r="O4" s="6">
        <f t="shared" ref="O4" si="2">Q4+R4</f>
        <v>5</v>
      </c>
      <c r="P4" s="6" t="s">
        <v>24</v>
      </c>
      <c r="Q4" s="25"/>
      <c r="R4" s="72">
        <v>5</v>
      </c>
      <c r="S4" s="72"/>
      <c r="T4" s="72">
        <v>3</v>
      </c>
      <c r="U4" s="6">
        <f t="shared" ref="U4" si="3">W4+X4</f>
        <v>0</v>
      </c>
      <c r="V4" s="41" t="s">
        <v>24</v>
      </c>
      <c r="W4" s="25"/>
      <c r="X4" s="25"/>
      <c r="Y4" s="25"/>
      <c r="Z4" s="25"/>
    </row>
    <row r="5" spans="1:26" s="8" customFormat="1" ht="11.25">
      <c r="B5" s="10"/>
      <c r="C5" s="10"/>
      <c r="D5" s="10"/>
      <c r="E5" s="10"/>
      <c r="F5" s="10"/>
      <c r="G5" s="10"/>
      <c r="H5" s="10"/>
      <c r="I5" s="10"/>
      <c r="J5" s="10"/>
      <c r="K5" s="53" t="str">
        <f>IF(K4&lt;=J4,"ДА","НЕТ")</f>
        <v>ДА</v>
      </c>
      <c r="L5" s="10"/>
      <c r="M5" s="53" t="str">
        <f>IF(M4&lt;=L4,"ДА","НЕТ")</f>
        <v>ДА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53" t="str">
        <f>IF(Z4&lt;=Y4,"ДА","НЕТ")</f>
        <v>ДА</v>
      </c>
    </row>
  </sheetData>
  <sheetProtection password="C6FF" sheet="1" objects="1" scenarios="1"/>
  <pageMargins left="0.7" right="0.7" top="0.75" bottom="0.75" header="0.3" footer="0.3"/>
  <ignoredErrors>
    <ignoredError sqref="B3:L3" numberStoredAsText="1"/>
    <ignoredError sqref="C4 H4 O4 U4:V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AG10"/>
  <sheetViews>
    <sheetView workbookViewId="0">
      <selection activeCell="T8" sqref="T8"/>
    </sheetView>
  </sheetViews>
  <sheetFormatPr defaultRowHeight="15"/>
  <cols>
    <col min="1" max="1" width="22.7109375" customWidth="1"/>
    <col min="2" max="2" width="13.85546875" customWidth="1"/>
    <col min="3" max="3" width="3.85546875" customWidth="1"/>
    <col min="4" max="4" width="17.28515625" customWidth="1"/>
    <col min="5" max="5" width="7.7109375" customWidth="1"/>
    <col min="6" max="6" width="3.42578125" customWidth="1"/>
    <col min="7" max="7" width="6.85546875" customWidth="1"/>
    <col min="8" max="8" width="7" customWidth="1"/>
    <col min="9" max="9" width="3.7109375" customWidth="1"/>
    <col min="10" max="10" width="9.7109375" customWidth="1"/>
    <col min="11" max="11" width="3.140625" customWidth="1"/>
    <col min="12" max="12" width="6.28515625" customWidth="1"/>
    <col min="13" max="13" width="13" customWidth="1"/>
    <col min="14" max="14" width="12.85546875" customWidth="1"/>
    <col min="15" max="15" width="10" customWidth="1"/>
    <col min="16" max="16" width="12.28515625" customWidth="1"/>
    <col min="17" max="17" width="3.42578125" customWidth="1"/>
    <col min="18" max="18" width="5.7109375" customWidth="1"/>
    <col min="19" max="19" width="5.85546875" customWidth="1"/>
    <col min="20" max="20" width="4.7109375" customWidth="1"/>
    <col min="21" max="21" width="7.28515625" customWidth="1"/>
    <col min="22" max="22" width="5.85546875" customWidth="1"/>
    <col min="23" max="23" width="18.42578125" customWidth="1"/>
    <col min="24" max="24" width="3.85546875" customWidth="1"/>
    <col min="26" max="26" width="21.140625" hidden="1" customWidth="1"/>
    <col min="27" max="27" width="3.7109375" hidden="1" customWidth="1"/>
    <col min="28" max="28" width="6.7109375" hidden="1" customWidth="1"/>
    <col min="29" max="29" width="6.28515625" hidden="1" customWidth="1"/>
    <col min="30" max="30" width="20.85546875" customWidth="1"/>
    <col min="31" max="31" width="3.42578125" customWidth="1"/>
    <col min="32" max="32" width="5.85546875" customWidth="1"/>
    <col min="33" max="33" width="6.140625" customWidth="1"/>
  </cols>
  <sheetData>
    <row r="2" spans="1:33" ht="310.5" customHeight="1">
      <c r="A2" s="1" t="s">
        <v>79</v>
      </c>
      <c r="B2" s="39" t="s">
        <v>35</v>
      </c>
      <c r="C2" s="43" t="s">
        <v>36</v>
      </c>
      <c r="D2" s="39" t="s">
        <v>37</v>
      </c>
      <c r="E2" s="39" t="s">
        <v>329</v>
      </c>
      <c r="F2" s="39" t="s">
        <v>39</v>
      </c>
      <c r="G2" s="39" t="s">
        <v>40</v>
      </c>
      <c r="H2" s="39" t="s">
        <v>93</v>
      </c>
      <c r="I2" s="39" t="s">
        <v>39</v>
      </c>
      <c r="J2" s="39" t="s">
        <v>94</v>
      </c>
      <c r="K2" s="39" t="s">
        <v>39</v>
      </c>
      <c r="L2" s="39" t="s">
        <v>43</v>
      </c>
      <c r="M2" s="38" t="s">
        <v>330</v>
      </c>
      <c r="N2" s="38" t="s">
        <v>331</v>
      </c>
      <c r="O2" s="38" t="s">
        <v>332</v>
      </c>
      <c r="P2" s="69" t="s">
        <v>47</v>
      </c>
      <c r="Q2" s="39" t="s">
        <v>5</v>
      </c>
      <c r="R2" s="39" t="s">
        <v>48</v>
      </c>
      <c r="S2" s="39" t="s">
        <v>49</v>
      </c>
      <c r="T2" s="39" t="s">
        <v>50</v>
      </c>
      <c r="U2" s="81" t="s">
        <v>95</v>
      </c>
      <c r="V2" s="39" t="s">
        <v>23</v>
      </c>
      <c r="W2" s="38" t="s">
        <v>52</v>
      </c>
      <c r="X2" s="39" t="s">
        <v>39</v>
      </c>
      <c r="Y2" s="38" t="s">
        <v>53</v>
      </c>
      <c r="Z2" s="38" t="s">
        <v>54</v>
      </c>
      <c r="AA2" s="39" t="s">
        <v>39</v>
      </c>
      <c r="AB2" s="38" t="s">
        <v>55</v>
      </c>
      <c r="AC2" s="38" t="s">
        <v>56</v>
      </c>
      <c r="AD2" s="39" t="s">
        <v>57</v>
      </c>
      <c r="AE2" s="39" t="s">
        <v>39</v>
      </c>
      <c r="AF2" s="38" t="s">
        <v>55</v>
      </c>
      <c r="AG2" s="38" t="s">
        <v>56</v>
      </c>
    </row>
    <row r="3" spans="1:33" s="45" customFormat="1" ht="11.25">
      <c r="A3" s="47"/>
      <c r="B3" s="36" t="s">
        <v>25</v>
      </c>
      <c r="C3" s="36"/>
      <c r="D3" s="36" t="s">
        <v>26</v>
      </c>
      <c r="E3" s="36" t="s">
        <v>27</v>
      </c>
      <c r="F3" s="44"/>
      <c r="G3" s="44" t="s">
        <v>28</v>
      </c>
      <c r="H3" s="36" t="s">
        <v>29</v>
      </c>
      <c r="I3" s="36"/>
      <c r="J3" s="36" t="s">
        <v>30</v>
      </c>
      <c r="K3" s="36"/>
      <c r="L3" s="36" t="s">
        <v>31</v>
      </c>
      <c r="M3" s="35" t="s">
        <v>32</v>
      </c>
      <c r="N3" s="35" t="s">
        <v>33</v>
      </c>
      <c r="O3" s="35">
        <v>10</v>
      </c>
      <c r="P3" s="70">
        <v>11</v>
      </c>
      <c r="Q3" s="36"/>
      <c r="R3" s="36">
        <v>12</v>
      </c>
      <c r="S3" s="36">
        <v>13</v>
      </c>
      <c r="T3" s="36">
        <v>14</v>
      </c>
      <c r="U3" s="36">
        <v>15</v>
      </c>
      <c r="V3" s="36">
        <v>16</v>
      </c>
      <c r="W3" s="35">
        <v>17</v>
      </c>
      <c r="X3" s="36"/>
      <c r="Y3" s="35">
        <v>18</v>
      </c>
      <c r="Z3" s="35">
        <v>19</v>
      </c>
      <c r="AA3" s="36"/>
      <c r="AB3" s="35">
        <v>20</v>
      </c>
      <c r="AC3" s="35">
        <v>21</v>
      </c>
      <c r="AD3" s="36">
        <v>22</v>
      </c>
      <c r="AE3" s="36"/>
      <c r="AF3" s="35">
        <v>23</v>
      </c>
      <c r="AG3" s="35">
        <v>24</v>
      </c>
    </row>
    <row r="4" spans="1:33">
      <c r="A4" s="46"/>
      <c r="B4" s="73">
        <f>ФФО_2!D4</f>
        <v>72</v>
      </c>
      <c r="C4" s="14" t="s">
        <v>24</v>
      </c>
      <c r="D4" s="73">
        <f>ФФО_2!V4</f>
        <v>5</v>
      </c>
      <c r="E4" s="73">
        <f>ФФО_2!W4</f>
        <v>30</v>
      </c>
      <c r="F4" s="14" t="s">
        <v>24</v>
      </c>
      <c r="G4" s="73">
        <f>ФФО_2!Y4</f>
        <v>12</v>
      </c>
      <c r="H4" s="73">
        <f>ФФО_2!AQ4</f>
        <v>72</v>
      </c>
      <c r="I4" s="14" t="s">
        <v>24</v>
      </c>
      <c r="J4" s="73">
        <f>ФФО_2!AS4</f>
        <v>30</v>
      </c>
      <c r="K4" s="14" t="s">
        <v>24</v>
      </c>
      <c r="L4" s="73">
        <f>ФФО_2!AU4</f>
        <v>12</v>
      </c>
      <c r="M4" s="1">
        <v>42</v>
      </c>
      <c r="N4" s="1">
        <v>3</v>
      </c>
      <c r="O4" s="1">
        <v>0</v>
      </c>
      <c r="P4" s="90">
        <f>R4+S4+T4</f>
        <v>15</v>
      </c>
      <c r="Q4" s="14" t="s">
        <v>24</v>
      </c>
      <c r="R4" s="73">
        <f>ФФО_2!BE4</f>
        <v>11</v>
      </c>
      <c r="S4" s="73">
        <f>ФФО_2!BF4</f>
        <v>4</v>
      </c>
      <c r="T4" s="73">
        <f>ФФО_2!BG4</f>
        <v>0</v>
      </c>
      <c r="U4" s="73">
        <f>ФФО_2!BH4</f>
        <v>13</v>
      </c>
      <c r="V4" s="73">
        <f>ФФО_2!BJ4</f>
        <v>13</v>
      </c>
      <c r="W4" s="1">
        <v>0</v>
      </c>
      <c r="X4" s="14" t="s">
        <v>24</v>
      </c>
      <c r="Y4" s="1">
        <v>0</v>
      </c>
      <c r="Z4" s="1"/>
      <c r="AA4" s="14" t="s">
        <v>24</v>
      </c>
      <c r="AB4" s="1"/>
      <c r="AC4" s="1"/>
      <c r="AD4" s="73">
        <f>ФФО_2!CA4</f>
        <v>39</v>
      </c>
      <c r="AE4" s="14" t="s">
        <v>24</v>
      </c>
      <c r="AF4" s="1">
        <v>32</v>
      </c>
      <c r="AG4" s="1">
        <v>32</v>
      </c>
    </row>
    <row r="5" spans="1:33" s="45" customFormat="1" ht="11.25">
      <c r="B5" s="8"/>
      <c r="C5" s="8"/>
      <c r="D5" s="52" t="str">
        <f>IF(D4&lt;=B4,"ДА","НЕТ")</f>
        <v>ДА</v>
      </c>
      <c r="E5" s="52" t="str">
        <f>IF(E4&lt;=B4,"ДА","НЕТ")</f>
        <v>ДА</v>
      </c>
      <c r="F5" s="8"/>
      <c r="G5" s="52" t="str">
        <f>IF(G4&lt;=E4,"ДА","НЕТ")</f>
        <v>ДА</v>
      </c>
      <c r="H5" s="52" t="str">
        <f>IF(H4&lt;=B4,"ДА","НЕТ")</f>
        <v>ДА</v>
      </c>
      <c r="I5" s="8"/>
      <c r="J5" s="52" t="str">
        <f>IF(J4&lt;=H4,"ДА","НЕТ")</f>
        <v>ДА</v>
      </c>
      <c r="K5" s="8"/>
      <c r="L5" s="52" t="str">
        <f>IF(L4&lt;=J4,"ДА","НЕТ")</f>
        <v>ДА</v>
      </c>
      <c r="M5" s="52" t="str">
        <f>IF(M4&lt;=B4,"ДА","НЕТ")</f>
        <v>ДА</v>
      </c>
      <c r="N5" s="52" t="str">
        <f>IF(N4&lt;=B4,"ДА","НЕТ")</f>
        <v>ДА</v>
      </c>
      <c r="O5" s="52" t="str">
        <f>IF(O4&lt;=B4,"ДА","НЕТ")</f>
        <v>ДА</v>
      </c>
      <c r="P5" s="8"/>
      <c r="Q5" s="8"/>
      <c r="R5" s="8"/>
      <c r="S5" s="8"/>
      <c r="T5" s="8"/>
      <c r="U5" s="52" t="str">
        <f>IF(U4&lt;=P4,"ДА","НЕТ")</f>
        <v>ДА</v>
      </c>
      <c r="V5" s="52" t="str">
        <f>IF(V4&lt;=U4,"ДА","НЕТ")</f>
        <v>ДА</v>
      </c>
      <c r="W5" s="8"/>
      <c r="X5" s="8"/>
      <c r="Y5" s="52" t="str">
        <f>IF(Y4&lt;=W4,"ДА","НЕТ")</f>
        <v>ДА</v>
      </c>
      <c r="Z5" s="8"/>
      <c r="AA5" s="8"/>
      <c r="AB5" s="52" t="str">
        <f>IF(AB4&lt;=Z4,"ДА","НЕТ")</f>
        <v>ДА</v>
      </c>
      <c r="AC5" s="52" t="str">
        <f>IF(AC4&lt;=AB4,"ДА","НЕТ")</f>
        <v>ДА</v>
      </c>
      <c r="AD5" s="8"/>
      <c r="AE5" s="8"/>
      <c r="AF5" s="52" t="str">
        <f>IF(AF4&lt;=AD4,"ДА","НЕТ")</f>
        <v>ДА</v>
      </c>
      <c r="AG5" s="52" t="str">
        <f>IF(AG4&lt;=AF4,"ДА","НЕТ")</f>
        <v>ДА</v>
      </c>
    </row>
    <row r="10" spans="1:33">
      <c r="E10" s="48"/>
    </row>
  </sheetData>
  <sheetProtection password="C6FF" sheet="1" objects="1" scenarios="1"/>
  <pageMargins left="0.7" right="0.7" top="0.75" bottom="0.75" header="0.3" footer="0.3"/>
  <pageSetup paperSize="9" orientation="portrait" verticalDpi="0" r:id="rId1"/>
  <ignoredErrors>
    <ignoredError sqref="B3:N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AG5"/>
  <sheetViews>
    <sheetView topLeftCell="G1" workbookViewId="0">
      <selection activeCell="C10" sqref="B10:C10"/>
    </sheetView>
  </sheetViews>
  <sheetFormatPr defaultRowHeight="15"/>
  <cols>
    <col min="1" max="1" width="21.28515625" customWidth="1"/>
    <col min="2" max="2" width="13.5703125" customWidth="1"/>
    <col min="3" max="3" width="12.85546875" customWidth="1"/>
    <col min="4" max="4" width="3.42578125" customWidth="1"/>
    <col min="5" max="5" width="7.7109375" customWidth="1"/>
    <col min="6" max="6" width="6.85546875" customWidth="1"/>
    <col min="7" max="7" width="16" customWidth="1"/>
    <col min="9" max="9" width="7.28515625" customWidth="1"/>
    <col min="10" max="10" width="15" customWidth="1"/>
    <col min="11" max="11" width="15.140625" customWidth="1"/>
    <col min="12" max="12" width="3.5703125" customWidth="1"/>
    <col min="13" max="13" width="6.42578125" customWidth="1"/>
    <col min="14" max="14" width="8" customWidth="1"/>
    <col min="15" max="15" width="15.42578125" customWidth="1"/>
    <col min="16" max="16" width="9.85546875" customWidth="1"/>
    <col min="17" max="17" width="6.5703125" customWidth="1"/>
    <col min="18" max="18" width="13" customWidth="1"/>
    <col min="19" max="19" width="4" customWidth="1"/>
    <col min="20" max="20" width="5.28515625" customWidth="1"/>
    <col min="21" max="21" width="11.140625" customWidth="1"/>
    <col min="22" max="22" width="3.5703125" customWidth="1"/>
    <col min="23" max="23" width="5.5703125" customWidth="1"/>
    <col min="24" max="24" width="3.85546875" customWidth="1"/>
    <col min="25" max="25" width="7.42578125" customWidth="1"/>
    <col min="26" max="26" width="7.28515625" customWidth="1"/>
    <col min="27" max="27" width="3.42578125" customWidth="1"/>
    <col min="28" max="28" width="7.28515625" customWidth="1"/>
    <col min="29" max="29" width="15.140625" customWidth="1"/>
    <col min="30" max="30" width="14.42578125" customWidth="1"/>
    <col min="31" max="31" width="3.42578125" customWidth="1"/>
    <col min="32" max="32" width="8" customWidth="1"/>
    <col min="33" max="33" width="15.28515625" customWidth="1"/>
  </cols>
  <sheetData>
    <row r="2" spans="1:33" ht="320.25" customHeight="1">
      <c r="A2" s="49" t="s">
        <v>79</v>
      </c>
      <c r="B2" s="39" t="s">
        <v>82</v>
      </c>
      <c r="C2" s="69" t="s">
        <v>59</v>
      </c>
      <c r="D2" s="39" t="s">
        <v>5</v>
      </c>
      <c r="E2" s="39" t="s">
        <v>60</v>
      </c>
      <c r="F2" s="39" t="s">
        <v>80</v>
      </c>
      <c r="G2" s="39" t="s">
        <v>62</v>
      </c>
      <c r="H2" s="39" t="s">
        <v>81</v>
      </c>
      <c r="I2" s="39" t="s">
        <v>64</v>
      </c>
      <c r="J2" s="39" t="s">
        <v>191</v>
      </c>
      <c r="K2" s="71" t="s">
        <v>87</v>
      </c>
      <c r="L2" s="39" t="s">
        <v>5</v>
      </c>
      <c r="M2" s="39" t="s">
        <v>83</v>
      </c>
      <c r="N2" s="39" t="s">
        <v>84</v>
      </c>
      <c r="O2" s="39" t="s">
        <v>62</v>
      </c>
      <c r="P2" s="39" t="s">
        <v>85</v>
      </c>
      <c r="Q2" s="39" t="s">
        <v>64</v>
      </c>
      <c r="R2" s="39" t="s">
        <v>67</v>
      </c>
      <c r="S2" s="39" t="s">
        <v>39</v>
      </c>
      <c r="T2" s="39" t="s">
        <v>68</v>
      </c>
      <c r="U2" s="69" t="s">
        <v>86</v>
      </c>
      <c r="V2" s="39" t="s">
        <v>5</v>
      </c>
      <c r="W2" s="39" t="s">
        <v>70</v>
      </c>
      <c r="X2" s="39" t="s">
        <v>39</v>
      </c>
      <c r="Y2" s="39" t="s">
        <v>88</v>
      </c>
      <c r="Z2" s="39" t="s">
        <v>72</v>
      </c>
      <c r="AA2" s="39" t="s">
        <v>39</v>
      </c>
      <c r="AB2" s="39" t="s">
        <v>88</v>
      </c>
      <c r="AC2" s="39" t="s">
        <v>73</v>
      </c>
      <c r="AD2" s="39" t="s">
        <v>89</v>
      </c>
      <c r="AE2" s="39" t="s">
        <v>39</v>
      </c>
      <c r="AF2" s="39" t="s">
        <v>75</v>
      </c>
      <c r="AG2" s="39" t="s">
        <v>76</v>
      </c>
    </row>
    <row r="3" spans="1:33" s="45" customFormat="1" ht="11.25">
      <c r="A3" s="50"/>
      <c r="B3" s="36" t="s">
        <v>25</v>
      </c>
      <c r="C3" s="70" t="s">
        <v>26</v>
      </c>
      <c r="D3" s="37"/>
      <c r="E3" s="36" t="s">
        <v>27</v>
      </c>
      <c r="F3" s="36" t="s">
        <v>28</v>
      </c>
      <c r="G3" s="36" t="s">
        <v>29</v>
      </c>
      <c r="H3" s="36" t="s">
        <v>30</v>
      </c>
      <c r="I3" s="36" t="s">
        <v>31</v>
      </c>
      <c r="J3" s="36" t="s">
        <v>32</v>
      </c>
      <c r="K3" s="70" t="s">
        <v>33</v>
      </c>
      <c r="L3" s="37"/>
      <c r="M3" s="36">
        <v>10</v>
      </c>
      <c r="N3" s="36">
        <v>11</v>
      </c>
      <c r="O3" s="36">
        <v>12</v>
      </c>
      <c r="P3" s="36">
        <v>13</v>
      </c>
      <c r="Q3" s="36">
        <v>14</v>
      </c>
      <c r="R3" s="36">
        <v>15</v>
      </c>
      <c r="S3" s="36"/>
      <c r="T3" s="36">
        <v>16</v>
      </c>
      <c r="U3" s="70">
        <v>17</v>
      </c>
      <c r="V3" s="37"/>
      <c r="W3" s="36">
        <v>18</v>
      </c>
      <c r="X3" s="36"/>
      <c r="Y3" s="36" t="s">
        <v>77</v>
      </c>
      <c r="Z3" s="36">
        <v>20</v>
      </c>
      <c r="AA3" s="36"/>
      <c r="AB3" s="36" t="s">
        <v>78</v>
      </c>
      <c r="AC3" s="36">
        <v>22</v>
      </c>
      <c r="AD3" s="36">
        <v>23</v>
      </c>
      <c r="AE3" s="37"/>
      <c r="AF3" s="36">
        <v>24</v>
      </c>
      <c r="AG3" s="36">
        <v>25</v>
      </c>
    </row>
    <row r="4" spans="1:33" s="2" customFormat="1">
      <c r="A4" s="51" t="s">
        <v>336</v>
      </c>
      <c r="B4" s="73">
        <f>ФФО_3!C4</f>
        <v>48</v>
      </c>
      <c r="C4" s="90">
        <f>E4+F4+G4+H4+I4</f>
        <v>50</v>
      </c>
      <c r="D4" s="14" t="s">
        <v>24</v>
      </c>
      <c r="E4" s="73">
        <f>ФФО_3!F4</f>
        <v>48</v>
      </c>
      <c r="F4" s="73">
        <f>ФФО_3!T4</f>
        <v>2</v>
      </c>
      <c r="G4" s="73">
        <f>ФФО_3!AH4</f>
        <v>0</v>
      </c>
      <c r="H4" s="73">
        <f>ФФО_3!AI4</f>
        <v>0</v>
      </c>
      <c r="I4" s="73">
        <f>ФФО_3!AJ4</f>
        <v>0</v>
      </c>
      <c r="J4" s="73">
        <f>ФФО_3!AK4</f>
        <v>155</v>
      </c>
      <c r="K4" s="90">
        <f>M4+N4+O4+P4+Q4</f>
        <v>157</v>
      </c>
      <c r="L4" s="14" t="s">
        <v>24</v>
      </c>
      <c r="M4" s="73">
        <f>ФФО_3!AN4</f>
        <v>151</v>
      </c>
      <c r="N4" s="73">
        <f>ФФО_3!AV4</f>
        <v>5</v>
      </c>
      <c r="O4" s="73">
        <f>ФФО_3!BD4</f>
        <v>0</v>
      </c>
      <c r="P4" s="73">
        <f>ФФО_3!BE4</f>
        <v>0</v>
      </c>
      <c r="Q4" s="73">
        <f>ФФО_3!BF4</f>
        <v>1</v>
      </c>
      <c r="R4" s="73">
        <f>ФФО_3!BH4</f>
        <v>0</v>
      </c>
      <c r="S4" s="14" t="s">
        <v>24</v>
      </c>
      <c r="T4" s="73">
        <f>ФФО_3!BJ4</f>
        <v>0</v>
      </c>
      <c r="U4" s="90">
        <f>W4+Z4</f>
        <v>177</v>
      </c>
      <c r="V4" s="14" t="s">
        <v>24</v>
      </c>
      <c r="W4" s="73">
        <f>ФФО_3!BM4</f>
        <v>39</v>
      </c>
      <c r="X4" s="14" t="s">
        <v>24</v>
      </c>
      <c r="Y4" s="73">
        <f>ФФО_3!BO4</f>
        <v>18</v>
      </c>
      <c r="Z4" s="73">
        <f>ФФО_3!BP4</f>
        <v>138</v>
      </c>
      <c r="AA4" s="14" t="s">
        <v>24</v>
      </c>
      <c r="AB4" s="73">
        <f>ФФО_3!BR4</f>
        <v>88</v>
      </c>
      <c r="AC4" s="73">
        <f>ФФО_3!BS4</f>
        <v>23</v>
      </c>
      <c r="AD4" s="73">
        <f>ФФО_3!BT4</f>
        <v>20</v>
      </c>
      <c r="AE4" s="14" t="s">
        <v>24</v>
      </c>
      <c r="AF4" s="73">
        <f>ФФО_3!BV4</f>
        <v>20</v>
      </c>
      <c r="AG4" s="73">
        <f>ФФО_3!BW4</f>
        <v>0</v>
      </c>
    </row>
    <row r="5" spans="1:3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3" t="str">
        <f>IF(T4&lt;=R4,"ДА","НЕТ")</f>
        <v>ДА</v>
      </c>
      <c r="U5" s="13" t="str">
        <f>IF(U4&lt;=(E4+M4),"ДА","НЕТ")</f>
        <v>ДА</v>
      </c>
      <c r="V5" s="2"/>
      <c r="W5" s="2"/>
      <c r="X5" s="2"/>
      <c r="Y5" s="13" t="str">
        <f>IF(Y4&lt;=W4,"ДА","НЕТ")</f>
        <v>ДА</v>
      </c>
      <c r="Z5" s="13" t="str">
        <f>IF(Z4&lt;=M4,"ДА","НЕТ")</f>
        <v>ДА</v>
      </c>
      <c r="AA5" s="2"/>
      <c r="AB5" s="13" t="str">
        <f>IF(AB4&lt;=Z4,"ДА","НЕТ")</f>
        <v>ДА</v>
      </c>
      <c r="AC5" s="2"/>
      <c r="AD5" s="2"/>
      <c r="AE5" s="2"/>
      <c r="AF5" s="13" t="str">
        <f>IF(AF4&lt;=AD4,"ДА","НЕТ")</f>
        <v>ДА</v>
      </c>
      <c r="AG5" s="13" t="str">
        <f>IF(AG4&lt;=AD4,"ДА","НЕТ")</f>
        <v>ДА</v>
      </c>
    </row>
  </sheetData>
  <sheetProtection password="C6FF" sheet="1" objects="1" scenarios="1"/>
  <pageMargins left="0.7" right="0.7" top="0.75" bottom="0.75" header="0.3" footer="0.3"/>
  <pageSetup paperSize="9" orientation="portrait" verticalDpi="0" r:id="rId1"/>
  <ignoredErrors>
    <ignoredError sqref="B3:K3 Y3 A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27"/>
  <sheetViews>
    <sheetView view="pageBreakPreview" zoomScale="120" zoomScaleNormal="100" zoomScaleSheetLayoutView="120" workbookViewId="0">
      <selection activeCell="C13" sqref="C13"/>
    </sheetView>
  </sheetViews>
  <sheetFormatPr defaultRowHeight="15"/>
  <cols>
    <col min="1" max="1" width="64.28515625" style="2" customWidth="1"/>
    <col min="2" max="2" width="8.140625" style="30" customWidth="1"/>
    <col min="3" max="3" width="11.85546875" style="28" customWidth="1"/>
    <col min="4" max="4" width="8.42578125" style="9" customWidth="1"/>
    <col min="5" max="16384" width="9.140625" style="2"/>
  </cols>
  <sheetData>
    <row r="1" spans="1:4" ht="35.25" customHeight="1">
      <c r="A1" s="1" t="s">
        <v>0</v>
      </c>
      <c r="B1" s="18" t="s">
        <v>1</v>
      </c>
      <c r="C1" s="25" t="s">
        <v>2</v>
      </c>
    </row>
    <row r="2" spans="1:4" s="8" customFormat="1" ht="11.25">
      <c r="A2" s="7">
        <v>1</v>
      </c>
      <c r="B2" s="19">
        <v>2</v>
      </c>
      <c r="C2" s="26">
        <v>3</v>
      </c>
      <c r="D2" s="10"/>
    </row>
    <row r="3" spans="1:4" ht="60">
      <c r="A3" s="3" t="s">
        <v>3</v>
      </c>
      <c r="B3" s="20" t="s">
        <v>25</v>
      </c>
      <c r="C3" s="27">
        <f>'Р1 Заполн 1-кдн'!B4</f>
        <v>1</v>
      </c>
    </row>
    <row r="4" spans="1:4" ht="30">
      <c r="A4" s="4" t="s">
        <v>4</v>
      </c>
      <c r="B4" s="21" t="s">
        <v>26</v>
      </c>
      <c r="C4" s="6">
        <f>C6+C7</f>
        <v>2</v>
      </c>
    </row>
    <row r="5" spans="1:4">
      <c r="A5" s="4" t="s">
        <v>5</v>
      </c>
      <c r="B5" s="29"/>
      <c r="C5" s="6" t="s">
        <v>24</v>
      </c>
    </row>
    <row r="6" spans="1:4" ht="30" hidden="1">
      <c r="A6" s="3" t="s">
        <v>6</v>
      </c>
      <c r="B6" s="20" t="s">
        <v>27</v>
      </c>
      <c r="C6" s="27">
        <f>'Р1 Заполн 1-кдн'!E4</f>
        <v>0</v>
      </c>
    </row>
    <row r="7" spans="1:4" ht="30">
      <c r="A7" s="3" t="s">
        <v>7</v>
      </c>
      <c r="B7" s="20" t="s">
        <v>28</v>
      </c>
      <c r="C7" s="27">
        <f>'Р1 Заполн 1-кдн'!F4</f>
        <v>2</v>
      </c>
    </row>
    <row r="8" spans="1:4" ht="30">
      <c r="A8" s="3" t="s">
        <v>8</v>
      </c>
      <c r="B8" s="20" t="s">
        <v>29</v>
      </c>
      <c r="C8" s="27">
        <f>'Р1 Заполн 1-кдн'!G4</f>
        <v>0</v>
      </c>
    </row>
    <row r="9" spans="1:4" ht="30">
      <c r="A9" s="4" t="s">
        <v>9</v>
      </c>
      <c r="B9" s="21" t="s">
        <v>30</v>
      </c>
      <c r="C9" s="6">
        <f>C11+C13</f>
        <v>26</v>
      </c>
    </row>
    <row r="10" spans="1:4">
      <c r="A10" s="4" t="s">
        <v>5</v>
      </c>
      <c r="B10" s="29"/>
      <c r="C10" s="6" t="s">
        <v>24</v>
      </c>
    </row>
    <row r="11" spans="1:4" ht="30" hidden="1">
      <c r="A11" s="3" t="s">
        <v>10</v>
      </c>
      <c r="B11" s="20" t="s">
        <v>31</v>
      </c>
      <c r="C11" s="27">
        <f>'Р1 Заполн 1-кдн'!J4</f>
        <v>0</v>
      </c>
    </row>
    <row r="12" spans="1:4" hidden="1">
      <c r="A12" s="3" t="s">
        <v>11</v>
      </c>
      <c r="B12" s="20" t="s">
        <v>32</v>
      </c>
      <c r="C12" s="27">
        <f>'Р1 Заполн 1-кдн'!K4</f>
        <v>0</v>
      </c>
      <c r="D12" s="54" t="str">
        <f>IF(C12&lt;=C11,"ДА","НЕТ")</f>
        <v>ДА</v>
      </c>
    </row>
    <row r="13" spans="1:4" ht="30">
      <c r="A13" s="3" t="s">
        <v>12</v>
      </c>
      <c r="B13" s="20" t="s">
        <v>33</v>
      </c>
      <c r="C13" s="27">
        <f>'Р1 Заполн 1-кдн'!L4</f>
        <v>26</v>
      </c>
    </row>
    <row r="14" spans="1:4">
      <c r="A14" s="3" t="s">
        <v>11</v>
      </c>
      <c r="B14" s="20">
        <v>10</v>
      </c>
      <c r="C14" s="27">
        <f>'Р1 Заполн 1-кдн'!M4</f>
        <v>1</v>
      </c>
      <c r="D14" s="54" t="str">
        <f>IF(C14&lt;=C13,"ДА","НЕТ")</f>
        <v>ДА</v>
      </c>
    </row>
    <row r="15" spans="1:4" ht="60" hidden="1">
      <c r="A15" s="3" t="s">
        <v>13</v>
      </c>
      <c r="B15" s="20">
        <v>11</v>
      </c>
      <c r="C15" s="27">
        <f>'Р1 Заполн 1-кдн'!N4</f>
        <v>0</v>
      </c>
    </row>
    <row r="16" spans="1:4" ht="18" customHeight="1">
      <c r="A16" s="4" t="s">
        <v>14</v>
      </c>
      <c r="B16" s="21">
        <v>12</v>
      </c>
      <c r="C16" s="6">
        <f>C18+C19</f>
        <v>5</v>
      </c>
    </row>
    <row r="17" spans="1:4">
      <c r="A17" s="4" t="s">
        <v>5</v>
      </c>
      <c r="B17" s="29"/>
      <c r="C17" s="6" t="s">
        <v>24</v>
      </c>
    </row>
    <row r="18" spans="1:4" ht="75" hidden="1">
      <c r="A18" s="3" t="s">
        <v>15</v>
      </c>
      <c r="B18" s="20">
        <v>13</v>
      </c>
      <c r="C18" s="27">
        <f>'Р1 Заполн 1-кдн'!Q4</f>
        <v>0</v>
      </c>
    </row>
    <row r="19" spans="1:4" ht="75">
      <c r="A19" s="3" t="s">
        <v>16</v>
      </c>
      <c r="B19" s="20">
        <v>14</v>
      </c>
      <c r="C19" s="27">
        <f>'Р1 Заполн 1-кдн'!R4</f>
        <v>5</v>
      </c>
    </row>
    <row r="20" spans="1:4" ht="60" hidden="1">
      <c r="A20" s="3" t="s">
        <v>17</v>
      </c>
      <c r="B20" s="20">
        <v>15</v>
      </c>
      <c r="C20" s="27">
        <f>'Р1 Заполн 1-кдн'!S4</f>
        <v>0</v>
      </c>
    </row>
    <row r="21" spans="1:4" ht="60">
      <c r="A21" s="3" t="s">
        <v>18</v>
      </c>
      <c r="B21" s="20">
        <v>16</v>
      </c>
      <c r="C21" s="27">
        <f>'Р1 Заполн 1-кдн'!T4</f>
        <v>3</v>
      </c>
    </row>
    <row r="22" spans="1:4" ht="60" hidden="1">
      <c r="A22" s="4" t="s">
        <v>19</v>
      </c>
      <c r="B22" s="21">
        <v>17</v>
      </c>
      <c r="C22" s="6">
        <f>C24+C25</f>
        <v>0</v>
      </c>
    </row>
    <row r="23" spans="1:4" hidden="1">
      <c r="A23" s="4" t="s">
        <v>5</v>
      </c>
      <c r="B23" s="29"/>
      <c r="C23" s="6" t="s">
        <v>24</v>
      </c>
    </row>
    <row r="24" spans="1:4" ht="30" hidden="1">
      <c r="A24" s="3" t="s">
        <v>20</v>
      </c>
      <c r="B24" s="20">
        <v>18</v>
      </c>
      <c r="C24" s="27">
        <f>'Р1 Заполн 1-кдн'!W4</f>
        <v>0</v>
      </c>
    </row>
    <row r="25" spans="1:4" ht="30" hidden="1">
      <c r="A25" s="3" t="s">
        <v>21</v>
      </c>
      <c r="B25" s="20">
        <v>19</v>
      </c>
      <c r="C25" s="27">
        <f>'Р1 Заполн 1-кдн'!X4</f>
        <v>0</v>
      </c>
    </row>
    <row r="26" spans="1:4" ht="60" hidden="1">
      <c r="A26" s="3" t="s">
        <v>22</v>
      </c>
      <c r="B26" s="20">
        <v>20</v>
      </c>
      <c r="C26" s="27">
        <f>'Р1 Заполн 1-кдн'!Y4</f>
        <v>0</v>
      </c>
    </row>
    <row r="27" spans="1:4" hidden="1">
      <c r="A27" s="3" t="s">
        <v>23</v>
      </c>
      <c r="B27" s="20">
        <v>21</v>
      </c>
      <c r="C27" s="27">
        <f>'Р1 Заполн 1-кдн'!Z4</f>
        <v>0</v>
      </c>
      <c r="D27" s="54" t="str">
        <f>IF(C27&lt;=C26,"ДА","НЕТ")</f>
        <v>ДА</v>
      </c>
    </row>
  </sheetData>
  <sheetProtection password="C6FF" sheet="1" objects="1" scenarios="1"/>
  <pageMargins left="0.7" right="0.7" top="0.75" bottom="0.75" header="0.3" footer="0.3"/>
  <pageSetup paperSize="9" orientation="portrait" r:id="rId1"/>
  <ignoredErrors>
    <ignoredError sqref="B3 B4:B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="90" zoomScaleNormal="100" zoomScaleSheetLayoutView="90" workbookViewId="0">
      <selection activeCell="F10" sqref="F10"/>
    </sheetView>
  </sheetViews>
  <sheetFormatPr defaultRowHeight="15"/>
  <cols>
    <col min="1" max="1" width="71.7109375" style="2" customWidth="1"/>
    <col min="2" max="2" width="7.85546875" style="24" customWidth="1"/>
    <col min="3" max="3" width="11.140625" style="31" customWidth="1"/>
    <col min="4" max="16384" width="9.140625" style="2"/>
  </cols>
  <sheetData>
    <row r="1" spans="1:4" ht="45">
      <c r="A1" s="1" t="s">
        <v>0</v>
      </c>
      <c r="B1" s="18" t="s">
        <v>1</v>
      </c>
      <c r="C1" s="15" t="s">
        <v>34</v>
      </c>
    </row>
    <row r="2" spans="1:4" s="8" customFormat="1" ht="11.25">
      <c r="A2" s="7">
        <v>1</v>
      </c>
      <c r="B2" s="19">
        <v>2</v>
      </c>
      <c r="C2" s="16">
        <v>3</v>
      </c>
    </row>
    <row r="3" spans="1:4" ht="62.25" customHeight="1">
      <c r="A3" s="3" t="s">
        <v>35</v>
      </c>
      <c r="B3" s="20" t="s">
        <v>25</v>
      </c>
      <c r="C3" s="17">
        <f>'Р2 Заполн 1-кдн'!B4</f>
        <v>72</v>
      </c>
    </row>
    <row r="4" spans="1:4">
      <c r="A4" s="11" t="s">
        <v>36</v>
      </c>
      <c r="B4" s="21"/>
      <c r="C4" s="14" t="s">
        <v>24</v>
      </c>
    </row>
    <row r="5" spans="1:4" ht="75">
      <c r="A5" s="3" t="s">
        <v>37</v>
      </c>
      <c r="B5" s="20" t="s">
        <v>26</v>
      </c>
      <c r="C5" s="17">
        <f>'Р2 Заполн 1-кдн'!D4</f>
        <v>5</v>
      </c>
      <c r="D5" s="13" t="str">
        <f>IF(C5&lt;=C3,"ДА","НЕТ")</f>
        <v>ДА</v>
      </c>
    </row>
    <row r="6" spans="1:4" ht="30">
      <c r="A6" s="3" t="s">
        <v>38</v>
      </c>
      <c r="B6" s="20" t="s">
        <v>27</v>
      </c>
      <c r="C6" s="17">
        <f>'Р2 Заполн 1-кдн'!E4</f>
        <v>30</v>
      </c>
      <c r="D6" s="13" t="str">
        <f>IF(C6&lt;=C3,"ДА","НЕТ")</f>
        <v>ДА</v>
      </c>
    </row>
    <row r="7" spans="1:4">
      <c r="A7" s="4" t="s">
        <v>39</v>
      </c>
      <c r="B7" s="22"/>
      <c r="C7" s="14" t="s">
        <v>24</v>
      </c>
    </row>
    <row r="8" spans="1:4">
      <c r="A8" s="3" t="s">
        <v>40</v>
      </c>
      <c r="B8" s="23" t="s">
        <v>28</v>
      </c>
      <c r="C8" s="17">
        <f>'Р2 Заполн 1-кдн'!G4</f>
        <v>12</v>
      </c>
      <c r="D8" s="13" t="str">
        <f>IF(C8&lt;=C6,"ДА","НЕТ")</f>
        <v>ДА</v>
      </c>
    </row>
    <row r="9" spans="1:4" ht="30">
      <c r="A9" s="3" t="s">
        <v>41</v>
      </c>
      <c r="B9" s="20" t="s">
        <v>29</v>
      </c>
      <c r="C9" s="17">
        <f>'Р2 Заполн 1-кдн'!H4</f>
        <v>72</v>
      </c>
      <c r="D9" s="13" t="str">
        <f>IF(C9&lt;=C3,"ДА","НЕТ")</f>
        <v>ДА</v>
      </c>
    </row>
    <row r="10" spans="1:4">
      <c r="A10" s="4" t="s">
        <v>39</v>
      </c>
      <c r="B10" s="21"/>
      <c r="C10" s="14" t="s">
        <v>24</v>
      </c>
    </row>
    <row r="11" spans="1:4" ht="30">
      <c r="A11" s="3" t="s">
        <v>42</v>
      </c>
      <c r="B11" s="20" t="s">
        <v>30</v>
      </c>
      <c r="C11" s="17">
        <f>'Р2 Заполн 1-кдн'!J4</f>
        <v>30</v>
      </c>
      <c r="D11" s="13" t="str">
        <f>IF(C11&lt;=C9,"ДА","НЕТ")</f>
        <v>ДА</v>
      </c>
    </row>
    <row r="12" spans="1:4">
      <c r="A12" s="4" t="s">
        <v>39</v>
      </c>
      <c r="B12" s="21"/>
      <c r="C12" s="14" t="s">
        <v>24</v>
      </c>
    </row>
    <row r="13" spans="1:4">
      <c r="A13" s="3" t="s">
        <v>43</v>
      </c>
      <c r="B13" s="20" t="s">
        <v>31</v>
      </c>
      <c r="C13" s="17">
        <f>'Р2 Заполн 1-кдн'!L4</f>
        <v>12</v>
      </c>
      <c r="D13" s="13" t="str">
        <f>IF(C13&lt;=C11,"ДА","НЕТ")</f>
        <v>ДА</v>
      </c>
    </row>
    <row r="14" spans="1:4" ht="45">
      <c r="A14" s="3" t="s">
        <v>44</v>
      </c>
      <c r="B14" s="20" t="s">
        <v>32</v>
      </c>
      <c r="C14" s="17">
        <f>'Р2 Заполн 1-кдн'!M4</f>
        <v>42</v>
      </c>
      <c r="D14" s="13" t="str">
        <f>IF(C14&lt;=C3,"ДА","НЕТ")</f>
        <v>ДА</v>
      </c>
    </row>
    <row r="15" spans="1:4" ht="30">
      <c r="A15" s="3" t="s">
        <v>45</v>
      </c>
      <c r="B15" s="20" t="s">
        <v>33</v>
      </c>
      <c r="C15" s="17">
        <f>'Р2 Заполн 1-кдн'!N4</f>
        <v>3</v>
      </c>
      <c r="D15" s="13" t="str">
        <f>IF(C15&lt;=C3,"ДА","НЕТ")</f>
        <v>ДА</v>
      </c>
    </row>
    <row r="16" spans="1:4" ht="30">
      <c r="A16" s="3" t="s">
        <v>46</v>
      </c>
      <c r="B16" s="20">
        <v>10</v>
      </c>
      <c r="C16" s="17">
        <f>'Р2 Заполн 1-кдн'!O4</f>
        <v>0</v>
      </c>
      <c r="D16" s="13" t="str">
        <f>IF(C16&lt;=C3,"ДА","НЕТ")</f>
        <v>ДА</v>
      </c>
    </row>
    <row r="17" spans="1:4" ht="45">
      <c r="A17" s="4" t="s">
        <v>47</v>
      </c>
      <c r="B17" s="21">
        <v>11</v>
      </c>
      <c r="C17" s="14">
        <f>C19+C20+C21</f>
        <v>15</v>
      </c>
    </row>
    <row r="18" spans="1:4">
      <c r="A18" s="4" t="s">
        <v>5</v>
      </c>
      <c r="B18" s="21"/>
      <c r="C18" s="14" t="s">
        <v>24</v>
      </c>
    </row>
    <row r="19" spans="1:4">
      <c r="A19" s="3" t="s">
        <v>48</v>
      </c>
      <c r="B19" s="20">
        <v>12</v>
      </c>
      <c r="C19" s="17">
        <f>'Р2 Заполн 1-кдн'!R4</f>
        <v>11</v>
      </c>
    </row>
    <row r="20" spans="1:4">
      <c r="A20" s="3" t="s">
        <v>49</v>
      </c>
      <c r="B20" s="20">
        <v>13</v>
      </c>
      <c r="C20" s="17">
        <f>'Р2 Заполн 1-кдн'!S4</f>
        <v>4</v>
      </c>
    </row>
    <row r="21" spans="1:4">
      <c r="A21" s="3" t="s">
        <v>50</v>
      </c>
      <c r="B21" s="20">
        <v>14</v>
      </c>
      <c r="C21" s="17">
        <f>'Р2 Заполн 1-кдн'!T4</f>
        <v>0</v>
      </c>
    </row>
    <row r="22" spans="1:4">
      <c r="A22" s="12" t="s">
        <v>51</v>
      </c>
      <c r="B22" s="20">
        <v>15</v>
      </c>
      <c r="C22" s="17">
        <f>'Р2 Заполн 1-кдн'!U4</f>
        <v>13</v>
      </c>
      <c r="D22" s="13" t="str">
        <f>IF(C22&lt;=C17,"ДА","НЕТ")</f>
        <v>ДА</v>
      </c>
    </row>
    <row r="23" spans="1:4">
      <c r="A23" s="3" t="s">
        <v>23</v>
      </c>
      <c r="B23" s="20">
        <v>16</v>
      </c>
      <c r="C23" s="17">
        <f>'Р2 Заполн 1-кдн'!V4</f>
        <v>13</v>
      </c>
      <c r="D23" s="13" t="str">
        <f>IF(C23&lt;=C22,"ДА","НЕТ")</f>
        <v>ДА</v>
      </c>
    </row>
    <row r="24" spans="1:4" ht="75">
      <c r="A24" s="3" t="s">
        <v>52</v>
      </c>
      <c r="B24" s="20">
        <v>17</v>
      </c>
      <c r="C24" s="17">
        <f>'Р2 Заполн 1-кдн'!W4</f>
        <v>0</v>
      </c>
    </row>
    <row r="25" spans="1:4">
      <c r="A25" s="4" t="s">
        <v>39</v>
      </c>
      <c r="B25" s="21"/>
      <c r="C25" s="14" t="s">
        <v>24</v>
      </c>
    </row>
    <row r="26" spans="1:4" ht="45">
      <c r="A26" s="3" t="s">
        <v>53</v>
      </c>
      <c r="B26" s="20">
        <v>18</v>
      </c>
      <c r="C26" s="17">
        <f>'Р2 Заполн 1-кдн'!Y4</f>
        <v>0</v>
      </c>
      <c r="D26" s="13" t="str">
        <f>IF(C26&lt;=C24,"ДА","НЕТ")</f>
        <v>ДА</v>
      </c>
    </row>
    <row r="27" spans="1:4" ht="90" hidden="1">
      <c r="A27" s="3" t="s">
        <v>54</v>
      </c>
      <c r="B27" s="20">
        <v>19</v>
      </c>
      <c r="C27" s="17"/>
    </row>
    <row r="28" spans="1:4" hidden="1">
      <c r="A28" s="4" t="s">
        <v>39</v>
      </c>
      <c r="B28" s="21"/>
      <c r="C28" s="14" t="s">
        <v>24</v>
      </c>
    </row>
    <row r="29" spans="1:4" hidden="1">
      <c r="A29" s="3" t="s">
        <v>55</v>
      </c>
      <c r="B29" s="20">
        <v>20</v>
      </c>
      <c r="C29" s="17"/>
      <c r="D29" s="13" t="str">
        <f>IF(C29&lt;=C27,"ДА","НЕТ")</f>
        <v>ДА</v>
      </c>
    </row>
    <row r="30" spans="1:4" hidden="1">
      <c r="A30" s="3" t="s">
        <v>56</v>
      </c>
      <c r="B30" s="20">
        <v>21</v>
      </c>
      <c r="C30" s="17"/>
      <c r="D30" s="13" t="str">
        <f>IF(C30&lt;=C29,"ДА","НЕТ")</f>
        <v>ДА</v>
      </c>
    </row>
    <row r="31" spans="1:4" ht="90">
      <c r="A31" s="3" t="s">
        <v>57</v>
      </c>
      <c r="B31" s="20">
        <v>22</v>
      </c>
      <c r="C31" s="17">
        <f>'Р2 Заполн 1-кдн'!AD4</f>
        <v>39</v>
      </c>
    </row>
    <row r="32" spans="1:4">
      <c r="A32" s="4" t="s">
        <v>39</v>
      </c>
      <c r="B32" s="21"/>
      <c r="C32" s="14" t="s">
        <v>24</v>
      </c>
    </row>
    <row r="33" spans="1:4">
      <c r="A33" s="3" t="s">
        <v>55</v>
      </c>
      <c r="B33" s="20">
        <v>23</v>
      </c>
      <c r="C33" s="17">
        <f>'Р2 Заполн 1-кдн'!AF4</f>
        <v>32</v>
      </c>
      <c r="D33" s="13" t="str">
        <f>IF(C33&lt;=C31,"ДА","НЕТ")</f>
        <v>ДА</v>
      </c>
    </row>
    <row r="34" spans="1:4">
      <c r="A34" s="3" t="s">
        <v>56</v>
      </c>
      <c r="B34" s="20">
        <v>24</v>
      </c>
      <c r="C34" s="17">
        <f>'Р2 Заполн 1-кдн'!AG4</f>
        <v>32</v>
      </c>
      <c r="D34" s="13" t="str">
        <f>IF(C34&lt;=C33,"ДА","НЕТ")</f>
        <v>ДА</v>
      </c>
    </row>
  </sheetData>
  <sheetProtection password="C6FF" sheet="1" objects="1" scenarios="1"/>
  <pageMargins left="0.7" right="0.7" top="0.75" bottom="0.75" header="0.3" footer="0.3"/>
  <pageSetup paperSize="9" scale="96" orientation="portrait" r:id="rId1"/>
  <ignoredErrors>
    <ignoredError sqref="B3:B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="120" zoomScaleNormal="100" zoomScaleSheetLayoutView="120" workbookViewId="0">
      <selection activeCell="G30" sqref="G30"/>
    </sheetView>
  </sheetViews>
  <sheetFormatPr defaultRowHeight="15"/>
  <cols>
    <col min="1" max="1" width="67.5703125" style="2" customWidth="1"/>
    <col min="2" max="2" width="8" style="34" customWidth="1"/>
    <col min="3" max="3" width="13.7109375" style="31" customWidth="1"/>
    <col min="4" max="16384" width="9.140625" style="2"/>
  </cols>
  <sheetData>
    <row r="1" spans="1:3" ht="45">
      <c r="A1" s="1" t="s">
        <v>0</v>
      </c>
      <c r="B1" s="32" t="s">
        <v>1</v>
      </c>
      <c r="C1" s="15" t="s">
        <v>34</v>
      </c>
    </row>
    <row r="2" spans="1:3" s="8" customFormat="1" ht="11.25">
      <c r="A2" s="7">
        <v>1</v>
      </c>
      <c r="B2" s="33">
        <v>2</v>
      </c>
      <c r="C2" s="16">
        <v>3</v>
      </c>
    </row>
    <row r="3" spans="1:3" ht="60">
      <c r="A3" s="3" t="s">
        <v>58</v>
      </c>
      <c r="B3" s="20" t="s">
        <v>25</v>
      </c>
      <c r="C3" s="17">
        <f>'Р3 Заполн 1-кдн'!B4</f>
        <v>48</v>
      </c>
    </row>
    <row r="4" spans="1:3" ht="60">
      <c r="A4" s="4" t="s">
        <v>59</v>
      </c>
      <c r="B4" s="21" t="s">
        <v>26</v>
      </c>
      <c r="C4" s="14">
        <f>C6+C7+C8+C9+C10</f>
        <v>50</v>
      </c>
    </row>
    <row r="5" spans="1:3">
      <c r="A5" s="4" t="s">
        <v>5</v>
      </c>
      <c r="B5" s="29"/>
      <c r="C5" s="14" t="s">
        <v>24</v>
      </c>
    </row>
    <row r="6" spans="1:3" ht="30">
      <c r="A6" s="3" t="s">
        <v>60</v>
      </c>
      <c r="B6" s="20" t="s">
        <v>27</v>
      </c>
      <c r="C6" s="17">
        <f>'Р3 Заполн 1-кдн'!E4</f>
        <v>48</v>
      </c>
    </row>
    <row r="7" spans="1:3">
      <c r="A7" s="3" t="s">
        <v>61</v>
      </c>
      <c r="B7" s="20" t="s">
        <v>28</v>
      </c>
      <c r="C7" s="17">
        <f>'Р3 Заполн 1-кдн'!F4</f>
        <v>2</v>
      </c>
    </row>
    <row r="8" spans="1:3" ht="75">
      <c r="A8" s="3" t="s">
        <v>62</v>
      </c>
      <c r="B8" s="20" t="s">
        <v>29</v>
      </c>
      <c r="C8" s="27">
        <f>'Р3 Заполн 1-кдн'!G4</f>
        <v>0</v>
      </c>
    </row>
    <row r="9" spans="1:3" ht="45">
      <c r="A9" s="3" t="s">
        <v>63</v>
      </c>
      <c r="B9" s="20" t="s">
        <v>30</v>
      </c>
      <c r="C9" s="17">
        <f>'Р3 Заполн 1-кдн'!H4</f>
        <v>0</v>
      </c>
    </row>
    <row r="10" spans="1:3">
      <c r="A10" s="3" t="s">
        <v>64</v>
      </c>
      <c r="B10" s="20" t="s">
        <v>31</v>
      </c>
      <c r="C10" s="17">
        <f>'Р3 Заполн 1-кдн'!I4</f>
        <v>0</v>
      </c>
    </row>
    <row r="11" spans="1:3" ht="60">
      <c r="A11" s="3" t="s">
        <v>65</v>
      </c>
      <c r="B11" s="20" t="s">
        <v>32</v>
      </c>
      <c r="C11" s="17">
        <f>'Р3 Заполн 1-кдн'!J4</f>
        <v>155</v>
      </c>
    </row>
    <row r="12" spans="1:3" ht="60">
      <c r="A12" s="4" t="s">
        <v>66</v>
      </c>
      <c r="B12" s="21" t="s">
        <v>33</v>
      </c>
      <c r="C12" s="14">
        <f>C14+C15+C16+C17+C18</f>
        <v>157</v>
      </c>
    </row>
    <row r="13" spans="1:3">
      <c r="A13" s="4" t="s">
        <v>5</v>
      </c>
      <c r="B13" s="29"/>
      <c r="C13" s="14" t="s">
        <v>24</v>
      </c>
    </row>
    <row r="14" spans="1:3" ht="30">
      <c r="A14" s="3" t="s">
        <v>60</v>
      </c>
      <c r="B14" s="20">
        <v>10</v>
      </c>
      <c r="C14" s="17">
        <f>'Р3 Заполн 1-кдн'!M4</f>
        <v>151</v>
      </c>
    </row>
    <row r="15" spans="1:3">
      <c r="A15" s="3" t="s">
        <v>61</v>
      </c>
      <c r="B15" s="20">
        <v>11</v>
      </c>
      <c r="C15" s="17">
        <f>'Р3 Заполн 1-кдн'!N4</f>
        <v>5</v>
      </c>
    </row>
    <row r="16" spans="1:3" ht="75">
      <c r="A16" s="3" t="s">
        <v>62</v>
      </c>
      <c r="B16" s="20">
        <v>12</v>
      </c>
      <c r="C16" s="17">
        <f>'Р3 Заполн 1-кдн'!O4</f>
        <v>0</v>
      </c>
    </row>
    <row r="17" spans="1:4" ht="45">
      <c r="A17" s="3" t="s">
        <v>63</v>
      </c>
      <c r="B17" s="20">
        <v>13</v>
      </c>
      <c r="C17" s="17">
        <f>'Р3 Заполн 1-кдн'!P4</f>
        <v>0</v>
      </c>
    </row>
    <row r="18" spans="1:4">
      <c r="A18" s="3" t="s">
        <v>64</v>
      </c>
      <c r="B18" s="20">
        <v>14</v>
      </c>
      <c r="C18" s="17">
        <f>'Р3 Заполн 1-кдн'!Q4</f>
        <v>1</v>
      </c>
    </row>
    <row r="19" spans="1:4" ht="60">
      <c r="A19" s="3" t="s">
        <v>67</v>
      </c>
      <c r="B19" s="20">
        <v>15</v>
      </c>
      <c r="C19" s="17">
        <f>'Р3 Заполн 1-кдн'!R4</f>
        <v>0</v>
      </c>
    </row>
    <row r="20" spans="1:4">
      <c r="A20" s="4" t="s">
        <v>39</v>
      </c>
      <c r="B20" s="21"/>
      <c r="C20" s="14" t="s">
        <v>24</v>
      </c>
    </row>
    <row r="21" spans="1:4">
      <c r="A21" s="3" t="s">
        <v>68</v>
      </c>
      <c r="B21" s="20">
        <v>16</v>
      </c>
      <c r="C21" s="17">
        <f>'Р3 Заполн 1-кдн'!T4</f>
        <v>0</v>
      </c>
      <c r="D21" s="13" t="str">
        <f>IF(C21&lt;=C19,"ДА","НЕТ")</f>
        <v>ДА</v>
      </c>
    </row>
    <row r="22" spans="1:4" ht="45">
      <c r="A22" s="4" t="s">
        <v>69</v>
      </c>
      <c r="B22" s="21">
        <v>17</v>
      </c>
      <c r="C22" s="14">
        <f>C24+C27</f>
        <v>177</v>
      </c>
      <c r="D22" s="13" t="str">
        <f>IF(C22&lt;=(C6+C14),"ДА","НЕТ")</f>
        <v>ДА</v>
      </c>
    </row>
    <row r="23" spans="1:4">
      <c r="A23" s="4" t="s">
        <v>5</v>
      </c>
      <c r="B23" s="29"/>
      <c r="C23" s="14" t="s">
        <v>24</v>
      </c>
    </row>
    <row r="24" spans="1:4">
      <c r="A24" s="3" t="s">
        <v>70</v>
      </c>
      <c r="B24" s="20">
        <v>18</v>
      </c>
      <c r="C24" s="17">
        <f>'Р3 Заполн 1-кдн'!W4</f>
        <v>39</v>
      </c>
    </row>
    <row r="25" spans="1:4">
      <c r="A25" s="4" t="s">
        <v>39</v>
      </c>
      <c r="B25" s="21"/>
      <c r="C25" s="14" t="s">
        <v>24</v>
      </c>
    </row>
    <row r="26" spans="1:4">
      <c r="A26" s="3" t="s">
        <v>71</v>
      </c>
      <c r="B26" s="20" t="s">
        <v>77</v>
      </c>
      <c r="C26" s="17">
        <f>'Р3 Заполн 1-кдн'!Y4</f>
        <v>18</v>
      </c>
      <c r="D26" s="13" t="str">
        <f>IF(C26&lt;=C24,"ДА","НЕТ")</f>
        <v>ДА</v>
      </c>
    </row>
    <row r="27" spans="1:4" ht="30">
      <c r="A27" s="3" t="s">
        <v>72</v>
      </c>
      <c r="B27" s="20">
        <v>20</v>
      </c>
      <c r="C27" s="17">
        <f>'Р3 Заполн 1-кдн'!Z4</f>
        <v>138</v>
      </c>
      <c r="D27" s="13" t="str">
        <f>IF(C27&lt;=C14,"ДА","НЕТ")</f>
        <v>ДА</v>
      </c>
    </row>
    <row r="28" spans="1:4">
      <c r="A28" s="4" t="s">
        <v>39</v>
      </c>
      <c r="B28" s="21"/>
      <c r="C28" s="14" t="s">
        <v>24</v>
      </c>
    </row>
    <row r="29" spans="1:4">
      <c r="A29" s="3" t="s">
        <v>71</v>
      </c>
      <c r="B29" s="20" t="s">
        <v>78</v>
      </c>
      <c r="C29" s="17">
        <f>'Р3 Заполн 1-кдн'!AB4</f>
        <v>88</v>
      </c>
      <c r="D29" s="13" t="str">
        <f>IF(C29&lt;=C27,"ДА","НЕТ")</f>
        <v>ДА</v>
      </c>
    </row>
    <row r="30" spans="1:4" ht="75">
      <c r="A30" s="3" t="s">
        <v>73</v>
      </c>
      <c r="B30" s="20">
        <v>22</v>
      </c>
      <c r="C30" s="17">
        <f>'Р3 Заполн 1-кдн'!AC4</f>
        <v>23</v>
      </c>
    </row>
    <row r="31" spans="1:4" ht="60">
      <c r="A31" s="3" t="s">
        <v>74</v>
      </c>
      <c r="B31" s="20">
        <v>23</v>
      </c>
      <c r="C31" s="17">
        <f>'Р3 Заполн 1-кдн'!AD4</f>
        <v>20</v>
      </c>
    </row>
    <row r="32" spans="1:4">
      <c r="A32" s="4" t="s">
        <v>39</v>
      </c>
      <c r="B32" s="29"/>
      <c r="C32" s="14" t="s">
        <v>24</v>
      </c>
    </row>
    <row r="33" spans="1:4" ht="30">
      <c r="A33" s="3" t="s">
        <v>75</v>
      </c>
      <c r="B33" s="20">
        <v>24</v>
      </c>
      <c r="C33" s="17">
        <f>'Р3 Заполн 1-кдн'!AF4</f>
        <v>20</v>
      </c>
      <c r="D33" s="13" t="str">
        <f>IF(C33&lt;=C31,"ДА","НЕТ")</f>
        <v>ДА</v>
      </c>
    </row>
    <row r="34" spans="1:4" ht="75">
      <c r="A34" s="3" t="s">
        <v>76</v>
      </c>
      <c r="B34" s="20">
        <v>25</v>
      </c>
      <c r="C34" s="17">
        <f>'Р3 Заполн 1-кдн'!AG4</f>
        <v>0</v>
      </c>
      <c r="D34" s="13" t="str">
        <f>IF(C34&lt;=C31,"ДА","НЕТ")</f>
        <v>ДА</v>
      </c>
    </row>
  </sheetData>
  <sheetProtection password="C6FF" sheet="1" objects="1" scenarios="1"/>
  <pageMargins left="0.7" right="0.7" top="0.75" bottom="0.75" header="0.3" footer="0.3"/>
  <pageSetup paperSize="9" scale="97" orientation="portrait" r:id="rId1"/>
  <colBreaks count="1" manualBreakCount="1">
    <brk id="3" max="33" man="1"/>
  </colBreaks>
  <ignoredErrors>
    <ignoredError sqref="B3:B12 B26 B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ФФО_2</vt:lpstr>
      <vt:lpstr>ФФО_3</vt:lpstr>
      <vt:lpstr>Р1 Заполн 1-кдн</vt:lpstr>
      <vt:lpstr>Р2 Заполн 1-кдн</vt:lpstr>
      <vt:lpstr>Р3 Заполн 1-кдн</vt:lpstr>
      <vt:lpstr>Радел 1</vt:lpstr>
      <vt:lpstr>Радел 2</vt:lpstr>
      <vt:lpstr>Радел 3</vt:lpstr>
      <vt:lpstr>'Радел 1'!Область_печати</vt:lpstr>
      <vt:lpstr>'Радел 2'!Область_печати</vt:lpstr>
      <vt:lpstr>'Радел 3'!Область_печати</vt:lpstr>
      <vt:lpstr>ФФО_2!Область_печати</vt:lpstr>
      <vt:lpstr>ФФО_3!Область_печати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Виктор Сергеевич</dc:creator>
  <cp:lastModifiedBy>Малинова</cp:lastModifiedBy>
  <dcterms:created xsi:type="dcterms:W3CDTF">2018-08-22T00:58:15Z</dcterms:created>
  <dcterms:modified xsi:type="dcterms:W3CDTF">2020-01-31T03:29:11Z</dcterms:modified>
</cp:coreProperties>
</file>